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<sst xmlns="http://schemas.openxmlformats.org/spreadsheetml/2006/main" count="21" uniqueCount="20">
  <si>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fs</t>
  </si>
  <si>
    <t>fsens</t>
  </si>
  <si>
    <t>Amp</t>
  </si>
  <si>
    <t>Bin</t>
  </si>
  <si>
    <t>N</t>
  </si>
  <si>
    <t>(N=127)</t>
  </si>
  <si>
    <t>(N=128)</t>
  </si>
  <si>
    <t>Phase</t>
  </si>
  <si>
    <t>Real</t>
  </si>
  <si>
    <t>w</t>
  </si>
  <si>
    <t>Im</t>
  </si>
  <si>
    <t>2cos(2piw)</t>
  </si>
  <si>
    <t>Betrag</t>
  </si>
  <si>
    <t>sin(2piw)</t>
  </si>
  <si>
    <t>n</t>
  </si>
  <si>
    <t>t</t>
  </si>
  <si>
    <t>signal</t>
  </si>
  <si>
    <t>D0</t>
  </si>
  <si>
    <t>D1</t>
  </si>
  <si>
    <t>D2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</si>
</sst>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000"/>
    <numFmt numFmtId="167" formatCode="0.000"/>
    <numFmt numFmtId="168" formatCode="0.00000000"/>
  </numFmts>
  <fonts count="2">
    <font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0" borderId="0" xfId="0" applyAlignment="1">
      <alignment/>
    </xf>
    <xf numFmtId="166" fontId="0" fillId="3" borderId="0" xfId="0" applyNumberFormat="1" applyFill="1" applyAlignment="1">
      <alignment/>
    </xf>
    <xf numFmtId="167" fontId="0" fillId="0" borderId="0" xfId="0" applyNumberFormat="1" applyAlignment="1">
      <alignment/>
    </xf>
    <xf numFmtId="164" fontId="0" fillId="6" borderId="0" xfId="0" applyFill="1" applyAlignment="1">
      <alignment/>
    </xf>
    <xf numFmtId="168" fontId="0" fillId="6" borderId="0" xfId="0" applyNumberFormat="1" applyFill="1" applyAlignment="1">
      <alignment/>
    </xf>
    <xf numFmtId="166" fontId="0" fillId="6" borderId="0" xfId="0" applyNumberFormat="1" applyFill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8" fontId="0" fillId="5" borderId="0" xfId="0" applyNumberFormat="1" applyFill="1" applyAlignment="1">
      <alignment/>
    </xf>
    <xf numFmtId="166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Tabelle1!$D$11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Tabelle1!$B$12:$B$142</c:f>
              <c:numCache/>
            </c:numRef>
          </c:xVal>
          <c:yVal>
            <c:numRef>
              <c:f>Tabelle1!$D$12:$D$142</c:f>
              <c:numCache/>
            </c:numRef>
          </c:yVal>
          <c:smooth val="0"/>
        </c:ser>
        <c:ser>
          <c:idx val="1"/>
          <c:order val="1"/>
          <c:tx>
            <c:strRef>
              <c:f>Tabelle1!$E$11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Tabelle1!$B$12:$B$142</c:f>
              <c:numCache/>
            </c:numRef>
          </c:xVal>
          <c:yVal>
            <c:numRef>
              <c:f>Tabelle1!$E$12:$E$142</c:f>
              <c:numCache/>
            </c:numRef>
          </c:yVal>
          <c:smooth val="0"/>
        </c:ser>
        <c:ser>
          <c:idx val="2"/>
          <c:order val="2"/>
          <c:tx>
            <c:strRef>
              <c:f>Tabelle1!$F$11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Tabelle1!$B$12:$B$142</c:f>
              <c:numCache/>
            </c:numRef>
          </c:xVal>
          <c:yVal>
            <c:numRef>
              <c:f>Tabelle1!$F$12:$F$142</c:f>
              <c:numCache/>
            </c:numRef>
          </c:yVal>
          <c:smooth val="0"/>
        </c:ser>
        <c:axId val="47613069"/>
        <c:axId val="60350354"/>
      </c:scatterChart>
      <c:scatterChart>
        <c:scatterStyle val="lineMarker"/>
        <c:varyColors val="0"/>
        <c:ser>
          <c:idx val="0"/>
          <c:order val="3"/>
          <c:tx>
            <c:strRef>
              <c:f>Tabelle1!$C$11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Tabelle1!$B$12:$B$142</c:f>
              <c:numCache/>
            </c:numRef>
          </c:xVal>
          <c:yVal>
            <c:numRef>
              <c:f>Tabelle1!$C$12:$C$142</c:f>
              <c:numCache/>
            </c:numRef>
          </c:yVal>
          <c:smooth val="0"/>
        </c:ser>
        <c:axId val="59397883"/>
        <c:axId val="39395992"/>
      </c:scatterChart>
      <c:valAx>
        <c:axId val="4761306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50354"/>
        <c:crosses val="autoZero"/>
        <c:crossBetween val="midCat"/>
        <c:dispUnits/>
      </c:valAx>
      <c:valAx>
        <c:axId val="603503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13069"/>
        <c:crosses val="autoZero"/>
        <c:crossBetween val="midCat"/>
        <c:dispUnits/>
      </c:valAx>
      <c:valAx>
        <c:axId val="59397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95992"/>
        <c:crosses val="autoZero"/>
        <c:crossBetween val="midCat"/>
        <c:dispUnits/>
      </c:valAx>
      <c:valAx>
        <c:axId val="39395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9788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</xdr:row>
      <xdr:rowOff>0</xdr:rowOff>
    </xdr:from>
    <xdr:to>
      <xdr:col>19</xdr:col>
      <xdr:colOff>523875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4876800" y="323850"/>
        <a:ext cx="10125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">
      <selection activeCell="F9" sqref="F9"/>
    </sheetView>
  </sheetViews>
  <sheetFormatPr defaultColWidth="12.57421875" defaultRowHeight="12.75" outlineLevelRow="1"/>
  <cols>
    <col min="1" max="1" width="11.57421875" style="0" customWidth="1"/>
    <col min="2" max="2" width="11.00390625" style="0" customWidth="1"/>
    <col min="3" max="3" width="9.421875" style="0" customWidth="1"/>
    <col min="4" max="16384" width="11.57421875" style="0" customWidth="1"/>
  </cols>
  <sheetData>
    <row r="1" spans="1:2" ht="12.75">
      <c r="A1" t="s">
        <v>0</v>
      </c>
      <c r="B1" s="1">
        <v>8000</v>
      </c>
    </row>
    <row r="2" spans="1:2" ht="12.75">
      <c r="A2" t="s">
        <v>1</v>
      </c>
      <c r="B2" s="1">
        <v>375</v>
      </c>
    </row>
    <row r="3" spans="1:2" ht="12.75">
      <c r="A3" t="s">
        <v>2</v>
      </c>
      <c r="B3" s="1">
        <v>0.2</v>
      </c>
    </row>
    <row r="4" spans="1:2" ht="12.75">
      <c r="A4" t="s">
        <v>3</v>
      </c>
      <c r="B4" s="2">
        <f>B2/B1*B5</f>
        <v>6</v>
      </c>
    </row>
    <row r="5" spans="1:6" ht="12.75">
      <c r="A5" t="s">
        <v>4</v>
      </c>
      <c r="B5" s="1">
        <f>MAX(A12:A1002)</f>
        <v>128</v>
      </c>
      <c r="E5" s="3" t="s">
        <v>5</v>
      </c>
      <c r="F5" s="4" t="s">
        <v>6</v>
      </c>
    </row>
    <row r="6" spans="1:6" ht="12.75">
      <c r="A6" t="s">
        <v>7</v>
      </c>
      <c r="B6" s="1">
        <v>0</v>
      </c>
      <c r="D6" t="s">
        <v>8</v>
      </c>
      <c r="E6" s="5">
        <f>E141-F141*(B8/2)</f>
        <v>10.459664076242406</v>
      </c>
      <c r="F6" s="5">
        <f>E142-F142*B8/2</f>
        <v>12.248836297372323</v>
      </c>
    </row>
    <row r="7" spans="1:6" ht="12.75">
      <c r="A7" t="s">
        <v>9</v>
      </c>
      <c r="B7" s="2">
        <f>B4/B5</f>
        <v>0.046875</v>
      </c>
      <c r="D7" t="s">
        <v>10</v>
      </c>
      <c r="E7" s="5">
        <f>F141*B9</f>
        <v>-7.055741959348843</v>
      </c>
      <c r="F7" s="5">
        <f>F142*B9</f>
        <v>-3.715643868856994</v>
      </c>
    </row>
    <row r="8" spans="1:6" ht="12.75">
      <c r="A8" t="s">
        <v>11</v>
      </c>
      <c r="B8" s="6">
        <f>2*COS(2*PI()*$B$7)</f>
        <v>1.9138806714644176</v>
      </c>
      <c r="D8" t="s">
        <v>12</v>
      </c>
      <c r="E8" s="7">
        <f>SQRT(E7^2+E6^2)/B5*2</f>
        <v>0.19714023996898067</v>
      </c>
      <c r="F8" s="7">
        <f>SQRT(F7^2+F6^2)/B5*2</f>
        <v>0.2000000000000002</v>
      </c>
    </row>
    <row r="9" spans="1:6" ht="12.75">
      <c r="A9" t="s">
        <v>13</v>
      </c>
      <c r="B9" s="6">
        <f>SIN(2*PI()*$B$7)</f>
        <v>0.29028467725446233</v>
      </c>
      <c r="D9" t="s">
        <v>7</v>
      </c>
      <c r="E9" s="5">
        <f>ATAN(E7/E6)*57.3</f>
        <v>-34.00479913693974</v>
      </c>
      <c r="F9" s="5">
        <f>ATAN(F7/F6)*180/PI()</f>
        <v>-16.874999999999403</v>
      </c>
    </row>
    <row r="10" ht="12.75">
      <c r="B10" s="1"/>
    </row>
    <row r="11" spans="1:6" ht="12.7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</row>
    <row r="12" spans="1:6" ht="12.75">
      <c r="A12" s="8">
        <v>-2</v>
      </c>
      <c r="B12" s="9">
        <f>1/$B$1*A12</f>
        <v>-0.00025</v>
      </c>
      <c r="C12" s="10">
        <v>0</v>
      </c>
      <c r="D12" s="10">
        <v>0</v>
      </c>
      <c r="E12" s="10">
        <v>0</v>
      </c>
      <c r="F12" s="10">
        <v>0</v>
      </c>
    </row>
    <row r="13" spans="1:6" ht="12.75">
      <c r="A13" s="8">
        <v>-1</v>
      </c>
      <c r="B13" s="9">
        <f>1/$B$1*A13</f>
        <v>-0.000125</v>
      </c>
      <c r="C13" s="10">
        <v>0</v>
      </c>
      <c r="D13" s="10">
        <v>0</v>
      </c>
      <c r="E13" s="10">
        <v>0</v>
      </c>
      <c r="F13" s="10">
        <v>0</v>
      </c>
    </row>
    <row r="14" spans="1:6" ht="12.75">
      <c r="A14">
        <v>0</v>
      </c>
      <c r="B14" s="11">
        <f>1/$B$1*A14</f>
        <v>0</v>
      </c>
      <c r="C14" s="12">
        <f>$B$3*COS(2*PI()*$B$2*B14+$B$6/57.3)</f>
        <v>0.2</v>
      </c>
      <c r="D14" s="12">
        <f>$B$8*E14-F14+C14</f>
        <v>0.2</v>
      </c>
      <c r="E14" s="12">
        <f>D13</f>
        <v>0</v>
      </c>
      <c r="F14" s="12">
        <f>E13</f>
        <v>0</v>
      </c>
    </row>
    <row r="15" spans="1:6" ht="12.75">
      <c r="A15">
        <v>1</v>
      </c>
      <c r="B15" s="11">
        <f>1/$B$1*A15</f>
        <v>0.000125</v>
      </c>
      <c r="C15" s="12">
        <f>$B$3*COS(2*PI()*$B$2*B15+$B$6/57.3)</f>
        <v>0.19138806714644177</v>
      </c>
      <c r="D15" s="12">
        <f>$B$8*E15-F15+C15</f>
        <v>0.5741642014393253</v>
      </c>
      <c r="E15" s="12">
        <f>D14</f>
        <v>0.2</v>
      </c>
      <c r="F15" s="12">
        <f>E14</f>
        <v>0</v>
      </c>
    </row>
    <row r="16" spans="1:6" ht="12.75">
      <c r="A16">
        <v>2</v>
      </c>
      <c r="B16" s="11">
        <f>1/$B$1*A16</f>
        <v>0.00025</v>
      </c>
      <c r="C16" s="12">
        <f>$B$3*COS(2*PI()*$B$2*B16+$B$6/57.3)</f>
        <v>0.16629392246050906</v>
      </c>
      <c r="D16" s="12">
        <f>$B$8*E16-F16+C16</f>
        <v>1.0651756898420364</v>
      </c>
      <c r="E16" s="12">
        <f>D15</f>
        <v>0.5741642014393253</v>
      </c>
      <c r="F16" s="12">
        <f>E15</f>
        <v>0.2</v>
      </c>
    </row>
    <row r="17" spans="1:6" ht="12.75">
      <c r="A17">
        <v>3</v>
      </c>
      <c r="B17" s="11">
        <f>1/$B$1*A17</f>
        <v>0.000375</v>
      </c>
      <c r="C17" s="12">
        <f>$B$3*COS(2*PI()*$B$2*B17+$B$6/57.3)</f>
        <v>0.12687865683272911</v>
      </c>
      <c r="D17" s="12">
        <f>$B$8*E17-F17+C17</f>
        <v>1.5913336198958548</v>
      </c>
      <c r="E17" s="12">
        <f>D16</f>
        <v>1.0651756898420364</v>
      </c>
      <c r="F17" s="12">
        <f>E16</f>
        <v>0.5741642014393253</v>
      </c>
    </row>
    <row r="18" spans="1:6" ht="12.75">
      <c r="A18">
        <v>4</v>
      </c>
      <c r="B18" s="11">
        <f>1/$B$1*A18</f>
        <v>0.0005</v>
      </c>
      <c r="C18" s="12">
        <f>$B$3*COS(2*PI()*$B$2*B18+$B$6/57.3)</f>
        <v>0.07653668647301798</v>
      </c>
      <c r="D18" s="12">
        <f>$B$8*E18-F18+C18</f>
        <v>2.0569836536011623</v>
      </c>
      <c r="E18" s="12">
        <f>D17</f>
        <v>1.5913336198958548</v>
      </c>
      <c r="F18" s="12">
        <f>E17</f>
        <v>1.0651756898420364</v>
      </c>
    </row>
    <row r="19" spans="1:6" ht="12.75">
      <c r="A19">
        <v>5</v>
      </c>
      <c r="B19" s="11">
        <f>1/$B$1*A19</f>
        <v>0.000625</v>
      </c>
      <c r="C19" s="12">
        <f>$B$3*COS(2*PI()*$B$2*B19+$B$6/57.3)</f>
        <v>0.01960342806591211</v>
      </c>
      <c r="D19" s="12">
        <f>$B$8*E19-F19+C19</f>
        <v>2.365091064315581</v>
      </c>
      <c r="E19" s="12">
        <f>D18</f>
        <v>2.0569836536011623</v>
      </c>
      <c r="F19" s="12">
        <f>E18</f>
        <v>1.5913336198958548</v>
      </c>
    </row>
    <row r="20" spans="1:6" ht="12.75">
      <c r="A20">
        <v>6</v>
      </c>
      <c r="B20" s="11">
        <f>1/$B$1*A20</f>
        <v>0.00075</v>
      </c>
      <c r="C20" s="12">
        <f>$B$3*COS(2*PI()*$B$2*B20+$B$6/57.3)</f>
        <v>-0.03901806440322564</v>
      </c>
      <c r="D20" s="12">
        <f>$B$8*E20-F20+C20</f>
        <v>2.43050035624241</v>
      </c>
      <c r="E20" s="12">
        <f>D19</f>
        <v>2.365091064315581</v>
      </c>
      <c r="F20" s="12">
        <f>E19</f>
        <v>2.0569836536011623</v>
      </c>
    </row>
    <row r="21" spans="1:6" ht="12.75">
      <c r="A21">
        <v>7</v>
      </c>
      <c r="B21" s="11">
        <f>1/$B$1*A21</f>
        <v>0.000875</v>
      </c>
      <c r="C21" s="12">
        <f>$B$3*COS(2*PI()*$B$2*B21+$B$6/57.3)</f>
        <v>-0.09427934736519955</v>
      </c>
      <c r="D21" s="12">
        <f>$B$8*E21-F21+C21</f>
        <v>2.1923172421189494</v>
      </c>
      <c r="E21" s="12">
        <f>D20</f>
        <v>2.43050035624241</v>
      </c>
      <c r="F21" s="12">
        <f>E20</f>
        <v>2.365091064315581</v>
      </c>
    </row>
    <row r="22" spans="1:6" ht="12.75" hidden="1" outlineLevel="1">
      <c r="A22">
        <v>8</v>
      </c>
      <c r="B22" s="11">
        <f>1/$B$1*A22</f>
        <v>0.001</v>
      </c>
      <c r="C22" s="12">
        <f>$B$3*COS(2*PI()*$B$2*B22+$B$6/57.3)</f>
        <v>-0.1414213562373095</v>
      </c>
      <c r="D22" s="12">
        <f>$B$8*E22-F22+C22</f>
        <v>1.6239118829299153</v>
      </c>
      <c r="E22" s="12">
        <f>D21</f>
        <v>2.1923172421189494</v>
      </c>
      <c r="F22" s="12">
        <f>E21</f>
        <v>2.43050035624241</v>
      </c>
    </row>
    <row r="23" spans="1:6" ht="12.75" hidden="1" outlineLevel="1">
      <c r="A23">
        <v>9</v>
      </c>
      <c r="B23" s="11">
        <f>1/$B$1*A23</f>
        <v>0.0011250000000000001</v>
      </c>
      <c r="C23" s="12">
        <f>$B$3*COS(2*PI()*$B$2*B23+$B$6/57.3)</f>
        <v>-0.17638425286967105</v>
      </c>
      <c r="D23" s="12">
        <f>$B$8*E23-F23+C23</f>
        <v>0.7392720699123325</v>
      </c>
      <c r="E23" s="12">
        <f>D22</f>
        <v>1.6239118829299153</v>
      </c>
      <c r="F23" s="12">
        <f>E22</f>
        <v>2.1923172421189494</v>
      </c>
    </row>
    <row r="24" spans="1:6" ht="12.75" hidden="1" outlineLevel="1">
      <c r="A24">
        <v>10</v>
      </c>
      <c r="B24" s="11">
        <f>1/$B$1*A24</f>
        <v>0.00125</v>
      </c>
      <c r="C24" s="12">
        <f>$B$3*COS(2*PI()*$B$2*B24+$B$6/57.3)</f>
        <v>-0.1961570560806461</v>
      </c>
      <c r="D24" s="12">
        <f>$B$8*E24-F24+C24</f>
        <v>-0.4051904134518565</v>
      </c>
      <c r="E24" s="12">
        <f>D23</f>
        <v>0.7392720699123325</v>
      </c>
      <c r="F24" s="12">
        <f>E23</f>
        <v>1.6239118829299153</v>
      </c>
    </row>
    <row r="25" spans="1:6" ht="12.75" hidden="1" outlineLevel="1">
      <c r="A25">
        <v>11</v>
      </c>
      <c r="B25" s="11">
        <f>1/$B$1*A25</f>
        <v>0.001375</v>
      </c>
      <c r="C25" s="12">
        <f>$B$3*COS(2*PI()*$B$2*B25+$B$6/57.3)</f>
        <v>-0.19903694533443939</v>
      </c>
      <c r="D25" s="12">
        <f>$B$8*E25-F25+C25</f>
        <v>-1.713795115814956</v>
      </c>
      <c r="E25" s="12">
        <f>D24</f>
        <v>-0.4051904134518565</v>
      </c>
      <c r="F25" s="12">
        <f>E24</f>
        <v>0.7392720699123325</v>
      </c>
    </row>
    <row r="26" spans="1:6" ht="12.75" hidden="1" outlineLevel="1">
      <c r="A26">
        <v>12</v>
      </c>
      <c r="B26" s="11">
        <f>1/$B$1*A26</f>
        <v>0.0015</v>
      </c>
      <c r="C26" s="12">
        <f>$B$3*COS(2*PI()*$B$2*B26+$B$6/57.3)</f>
        <v>-0.1847759065022574</v>
      </c>
      <c r="D26" s="12">
        <f>$B$8*E26-F26+C26</f>
        <v>-3.0595848400587684</v>
      </c>
      <c r="E26" s="12">
        <f>D25</f>
        <v>-1.713795115814956</v>
      </c>
      <c r="F26" s="12">
        <f>E25</f>
        <v>-0.4051904134518565</v>
      </c>
    </row>
    <row r="27" spans="1:6" ht="12.75" hidden="1" outlineLevel="1">
      <c r="A27">
        <v>13</v>
      </c>
      <c r="B27" s="11">
        <f>1/$B$1*A27</f>
        <v>0.0016250000000000001</v>
      </c>
      <c r="C27" s="12">
        <f>$B$3*COS(2*PI()*$B$2*B27+$B$6/57.3)</f>
        <v>-0.15460209067254738</v>
      </c>
      <c r="D27" s="12">
        <f>$B$8*E27-F27+C27</f>
        <v>-4.2964872629516195</v>
      </c>
      <c r="E27" s="12">
        <f>D26</f>
        <v>-3.0595848400587684</v>
      </c>
      <c r="F27" s="12">
        <f>E26</f>
        <v>-1.713795115814956</v>
      </c>
    </row>
    <row r="28" spans="1:6" ht="12.75" hidden="1" outlineLevel="1">
      <c r="A28">
        <v>14</v>
      </c>
      <c r="B28" s="11">
        <f>1/$B$1*A28</f>
        <v>0.00175</v>
      </c>
      <c r="C28" s="12">
        <f>$B$3*COS(2*PI()*$B$2*B28+$B$6/57.3)</f>
        <v>-0.11111404660392044</v>
      </c>
      <c r="D28" s="12">
        <f>$B$8*E28-F28+C28</f>
        <v>-5.2744931343013155</v>
      </c>
      <c r="E28" s="12">
        <f>D27</f>
        <v>-4.2964872629516195</v>
      </c>
      <c r="F28" s="12">
        <f>E27</f>
        <v>-3.0595848400587684</v>
      </c>
    </row>
    <row r="29" spans="1:6" ht="12.75" hidden="1" outlineLevel="1">
      <c r="A29">
        <v>15</v>
      </c>
      <c r="B29" s="11">
        <f>1/$B$1*A29</f>
        <v>0.001875</v>
      </c>
      <c r="C29" s="12">
        <f>$B$3*COS(2*PI()*$B$2*B29+$B$6/57.3)</f>
        <v>-0.058056935450892494</v>
      </c>
      <c r="D29" s="12">
        <f>$B$8*E29-F29+C29</f>
        <v>-5.856320134010335</v>
      </c>
      <c r="E29" s="12">
        <f>D28</f>
        <v>-5.2744931343013155</v>
      </c>
      <c r="F29" s="12">
        <f>E28</f>
        <v>-4.2964872629516195</v>
      </c>
    </row>
    <row r="30" spans="1:6" ht="12.75" hidden="1" outlineLevel="1">
      <c r="A30">
        <v>16</v>
      </c>
      <c r="B30" s="11">
        <f>1/$B$1*A30</f>
        <v>0.002</v>
      </c>
      <c r="C30" s="12">
        <f>$B$3*COS(2*PI()*$B$2*B30+$B$6/57.3)</f>
        <v>-3.673819061467132E-17</v>
      </c>
      <c r="D30" s="12">
        <f>$B$8*E30-F30+C30</f>
        <v>-5.933804776088972</v>
      </c>
      <c r="E30" s="12">
        <f>D29</f>
        <v>-5.856320134010335</v>
      </c>
      <c r="F30" s="12">
        <f>E29</f>
        <v>-5.2744931343013155</v>
      </c>
    </row>
    <row r="31" spans="1:6" ht="12.75" hidden="1" outlineLevel="1">
      <c r="A31">
        <v>17</v>
      </c>
      <c r="B31" s="11">
        <f>1/$B$1*A31</f>
        <v>0.002125</v>
      </c>
      <c r="C31" s="12">
        <f>$B$3*COS(2*PI()*$B$2*B31+$B$6/57.3)</f>
        <v>0.05805693545089241</v>
      </c>
      <c r="D31" s="12">
        <f>$B$8*E31-F31+C31</f>
        <v>-5.442217199738704</v>
      </c>
      <c r="E31" s="12">
        <f>D30</f>
        <v>-5.933804776088972</v>
      </c>
      <c r="F31" s="12">
        <f>E30</f>
        <v>-5.856320134010335</v>
      </c>
    </row>
    <row r="32" spans="1:6" ht="12.75" hidden="1" outlineLevel="1">
      <c r="A32">
        <v>18</v>
      </c>
      <c r="B32" s="11">
        <f>1/$B$1*A32</f>
        <v>0.0022500000000000003</v>
      </c>
      <c r="C32" s="12">
        <f>$B$3*COS(2*PI()*$B$2*B32+$B$6/57.3)</f>
        <v>0.11111404660392053</v>
      </c>
      <c r="D32" s="12">
        <f>$B$8*E32-F32+C32</f>
        <v>-4.370835485798221</v>
      </c>
      <c r="E32" s="12">
        <f>D31</f>
        <v>-5.442217199738704</v>
      </c>
      <c r="F32" s="12">
        <f>E31</f>
        <v>-5.933804776088972</v>
      </c>
    </row>
    <row r="33" spans="1:6" ht="12.75" hidden="1" outlineLevel="1">
      <c r="A33">
        <v>19</v>
      </c>
      <c r="B33" s="11">
        <f>1/$B$1*A33</f>
        <v>0.002375</v>
      </c>
      <c r="C33" s="12">
        <f>$B$3*COS(2*PI()*$B$2*B33+$B$6/57.3)</f>
        <v>0.15460209067254735</v>
      </c>
      <c r="D33" s="12">
        <f>$B$8*E33-F33+C33</f>
        <v>-2.7684382640087515</v>
      </c>
      <c r="E33" s="12">
        <f>D32</f>
        <v>-4.370835485798221</v>
      </c>
      <c r="F33" s="12">
        <f>E32</f>
        <v>-5.442217199738704</v>
      </c>
    </row>
    <row r="34" spans="1:6" ht="12.75" hidden="1" outlineLevel="1">
      <c r="A34">
        <v>20</v>
      </c>
      <c r="B34" s="11">
        <f>1/$B$1*A34</f>
        <v>0.0025</v>
      </c>
      <c r="C34" s="12">
        <f>$B$3*COS(2*PI()*$B$2*B34+$B$6/57.3)</f>
        <v>0.1847759065022574</v>
      </c>
      <c r="D34" s="12">
        <f>$B$8*E34-F34+C34</f>
        <v>-0.7428490913283783</v>
      </c>
      <c r="E34" s="12">
        <f>D33</f>
        <v>-2.7684382640087515</v>
      </c>
      <c r="F34" s="12">
        <f>E33</f>
        <v>-4.370835485798221</v>
      </c>
    </row>
    <row r="35" spans="1:6" ht="12.75" hidden="1" outlineLevel="1">
      <c r="A35">
        <v>21</v>
      </c>
      <c r="B35" s="11">
        <f>1/$B$1*A35</f>
        <v>0.002625</v>
      </c>
      <c r="C35" s="12">
        <f>$B$3*COS(2*PI()*$B$2*B35+$B$6/57.3)</f>
        <v>0.19903694533443939</v>
      </c>
      <c r="D35" s="12">
        <f>$B$8*E35-F35+C35</f>
        <v>1.5457506916349018</v>
      </c>
      <c r="E35" s="12">
        <f>D34</f>
        <v>-0.7428490913283783</v>
      </c>
      <c r="F35" s="12">
        <f>E34</f>
        <v>-2.7684382640087515</v>
      </c>
    </row>
    <row r="36" spans="1:6" ht="12.75" hidden="1" outlineLevel="1">
      <c r="A36">
        <v>22</v>
      </c>
      <c r="B36" s="11">
        <f>1/$B$1*A36</f>
        <v>0.00275</v>
      </c>
      <c r="C36" s="12">
        <f>$B$3*COS(2*PI()*$B$2*B36+$B$6/57.3)</f>
        <v>0.19615705608064615</v>
      </c>
      <c r="D36" s="12">
        <f>$B$8*E36-F36+C36</f>
        <v>3.8973885190318183</v>
      </c>
      <c r="E36" s="12">
        <f>D35</f>
        <v>1.5457506916349018</v>
      </c>
      <c r="F36" s="12">
        <f>E35</f>
        <v>-0.7428490913283783</v>
      </c>
    </row>
    <row r="37" spans="1:6" ht="12.75" hidden="1" outlineLevel="1">
      <c r="A37">
        <v>23</v>
      </c>
      <c r="B37" s="11">
        <f>1/$B$1*A37</f>
        <v>0.002875</v>
      </c>
      <c r="C37" s="12">
        <f>$B$3*COS(2*PI()*$B$2*B37+$B$6/57.3)</f>
        <v>0.17638425286967102</v>
      </c>
      <c r="D37" s="12">
        <f>$B$8*E37-F37+C37</f>
        <v>6.089770116997098</v>
      </c>
      <c r="E37" s="12">
        <f>D36</f>
        <v>3.8973885190318183</v>
      </c>
      <c r="F37" s="12">
        <f>E36</f>
        <v>1.5457506916349018</v>
      </c>
    </row>
    <row r="38" spans="1:6" ht="12.75" hidden="1" outlineLevel="1">
      <c r="A38">
        <v>24</v>
      </c>
      <c r="B38" s="11">
        <f>1/$B$1*A38</f>
        <v>0.003</v>
      </c>
      <c r="C38" s="12">
        <f>$B$3*COS(2*PI()*$B$2*B38+$B$6/57.3)</f>
        <v>0.14142135623730953</v>
      </c>
      <c r="D38" s="12">
        <f>$B$8*E38-F38+C38</f>
        <v>7.899126157787842</v>
      </c>
      <c r="E38" s="12">
        <f>D37</f>
        <v>6.089770116997098</v>
      </c>
      <c r="F38" s="12">
        <f>E37</f>
        <v>3.8973885190318183</v>
      </c>
    </row>
    <row r="39" spans="1:6" ht="12.75" hidden="1" outlineLevel="1">
      <c r="A39">
        <v>25</v>
      </c>
      <c r="B39" s="11">
        <f>1/$B$1*A39</f>
        <v>0.003125</v>
      </c>
      <c r="C39" s="12">
        <f>$B$3*COS(2*PI()*$B$2*B39+$B$6/57.3)</f>
        <v>0.0942793473651996</v>
      </c>
      <c r="D39" s="12">
        <f>$B$8*E39-F39+C39</f>
        <v>9.122494105217243</v>
      </c>
      <c r="E39" s="12">
        <f>D38</f>
        <v>7.899126157787842</v>
      </c>
      <c r="F39" s="12">
        <f>E38</f>
        <v>6.089770116997098</v>
      </c>
    </row>
    <row r="40" spans="1:6" ht="12.75" hidden="1" outlineLevel="1">
      <c r="A40">
        <v>26</v>
      </c>
      <c r="B40" s="11">
        <f>1/$B$1*A40</f>
        <v>0.0032500000000000003</v>
      </c>
      <c r="C40" s="12">
        <f>$B$3*COS(2*PI()*$B$2*B40+$B$6/57.3)</f>
        <v>0.03901806440322558</v>
      </c>
      <c r="D40" s="12">
        <f>$B$8*E40-F40+C40</f>
        <v>9.599257050138752</v>
      </c>
      <c r="E40" s="12">
        <f>D39</f>
        <v>9.122494105217243</v>
      </c>
      <c r="F40" s="12">
        <f>E39</f>
        <v>7.899126157787842</v>
      </c>
    </row>
    <row r="41" spans="1:6" ht="12.75" hidden="1" outlineLevel="1">
      <c r="A41">
        <v>27</v>
      </c>
      <c r="B41" s="11">
        <f>1/$B$1*A41</f>
        <v>0.003375</v>
      </c>
      <c r="C41" s="12">
        <f>$B$3*COS(2*PI()*$B$2*B41+$B$6/57.3)</f>
        <v>-0.019603428065911994</v>
      </c>
      <c r="D41" s="12">
        <f>$B$8*E41-F41+C41</f>
        <v>9.229734995395946</v>
      </c>
      <c r="E41" s="12">
        <f>D40</f>
        <v>9.599257050138752</v>
      </c>
      <c r="F41" s="12">
        <f>E40</f>
        <v>9.122494105217243</v>
      </c>
    </row>
    <row r="42" spans="1:6" ht="12.75" hidden="1" outlineLevel="1">
      <c r="A42">
        <v>28</v>
      </c>
      <c r="B42" s="11">
        <f>1/$B$1*A42</f>
        <v>0.0035</v>
      </c>
      <c r="C42" s="12">
        <f>$B$3*COS(2*PI()*$B$2*B42+$B$6/57.3)</f>
        <v>-0.07653668647301798</v>
      </c>
      <c r="D42" s="12">
        <f>$B$8*E42-F42+C42</f>
        <v>7.988817673815259</v>
      </c>
      <c r="E42" s="12">
        <f>D41</f>
        <v>9.229734995395946</v>
      </c>
      <c r="F42" s="12">
        <f>E41</f>
        <v>9.599257050138752</v>
      </c>
    </row>
    <row r="43" spans="1:6" ht="12.75" hidden="1" outlineLevel="1">
      <c r="A43">
        <v>29</v>
      </c>
      <c r="B43" s="11">
        <f>1/$B$1*A43</f>
        <v>0.003625</v>
      </c>
      <c r="C43" s="12">
        <f>$B$3*COS(2*PI()*$B$2*B43+$B$6/57.3)</f>
        <v>-0.12687865683272898</v>
      </c>
      <c r="D43" s="12">
        <f>$B$8*E43-F43+C43</f>
        <v>5.9330300815396795</v>
      </c>
      <c r="E43" s="12">
        <f>D42</f>
        <v>7.988817673815259</v>
      </c>
      <c r="F43" s="12">
        <f>E42</f>
        <v>9.229734995395946</v>
      </c>
    </row>
    <row r="44" spans="1:6" ht="12.75" hidden="1" outlineLevel="1">
      <c r="A44">
        <v>30</v>
      </c>
      <c r="B44" s="11">
        <f>1/$B$1*A44</f>
        <v>0.00375</v>
      </c>
      <c r="C44" s="12">
        <f>$B$3*COS(2*PI()*$B$2*B44+$B$6/57.3)</f>
        <v>-0.16629392246050903</v>
      </c>
      <c r="D44" s="12">
        <f>$B$8*E44-F44+C44</f>
        <v>3.199999999999982</v>
      </c>
      <c r="E44" s="12">
        <f>D43</f>
        <v>5.9330300815396795</v>
      </c>
      <c r="F44" s="12">
        <f>E43</f>
        <v>7.988817673815259</v>
      </c>
    </row>
    <row r="45" spans="1:6" ht="12.75" hidden="1" outlineLevel="1">
      <c r="A45">
        <v>31</v>
      </c>
      <c r="B45" s="11">
        <f>1/$B$1*A45</f>
        <v>0.003875</v>
      </c>
      <c r="C45" s="12">
        <f>$B$3*COS(2*PI()*$B$2*B45+$B$6/57.3)</f>
        <v>-0.19138806714644171</v>
      </c>
      <c r="D45" s="12">
        <f>$B$8*E45-F45+C45</f>
        <v>-1.917910275039958E-14</v>
      </c>
      <c r="E45" s="12">
        <f>D44</f>
        <v>3.199999999999982</v>
      </c>
      <c r="F45" s="12">
        <f>E44</f>
        <v>5.9330300815396795</v>
      </c>
    </row>
    <row r="46" spans="1:6" ht="12.75" hidden="1" outlineLevel="1">
      <c r="A46">
        <v>32</v>
      </c>
      <c r="B46" s="11">
        <f>1/$B$1*A46</f>
        <v>0.004</v>
      </c>
      <c r="C46" s="12">
        <f>$B$3*COS(2*PI()*$B$2*B46+$B$6/57.3)</f>
        <v>-0.2</v>
      </c>
      <c r="D46" s="12">
        <f>$B$8*E46-F46+C46</f>
        <v>-3.400000000000019</v>
      </c>
      <c r="E46" s="12">
        <f>D45</f>
        <v>-1.917910275039958E-14</v>
      </c>
      <c r="F46" s="12">
        <f>E45</f>
        <v>3.199999999999982</v>
      </c>
    </row>
    <row r="47" spans="1:6" ht="12.75" hidden="1" outlineLevel="1">
      <c r="A47">
        <v>33</v>
      </c>
      <c r="B47" s="11">
        <f>1/$B$1*A47</f>
        <v>0.004125</v>
      </c>
      <c r="C47" s="12">
        <f>$B$3*COS(2*PI()*$B$2*B47+$B$6/57.3)</f>
        <v>-0.19138806714644174</v>
      </c>
      <c r="D47" s="12">
        <f>$B$8*E47-F47+C47</f>
        <v>-6.698582350125479</v>
      </c>
      <c r="E47" s="12">
        <f>D46</f>
        <v>-3.400000000000019</v>
      </c>
      <c r="F47" s="12">
        <f>E46</f>
        <v>-1.917910275039958E-14</v>
      </c>
    </row>
    <row r="48" spans="1:6" ht="12.75" hidden="1" outlineLevel="1">
      <c r="A48">
        <v>34</v>
      </c>
      <c r="B48" s="11">
        <f>1/$B$1*A48</f>
        <v>0.00425</v>
      </c>
      <c r="C48" s="12">
        <f>$B$3*COS(2*PI()*$B$2*B48+$B$6/57.3)</f>
        <v>-0.1662939224605091</v>
      </c>
      <c r="D48" s="12">
        <f>$B$8*E48-F48+C48</f>
        <v>-9.58658120857834</v>
      </c>
      <c r="E48" s="12">
        <f>D47</f>
        <v>-6.698582350125479</v>
      </c>
      <c r="F48" s="12">
        <f>E47</f>
        <v>-3.400000000000019</v>
      </c>
    </row>
    <row r="49" spans="1:6" ht="12.75" hidden="1" outlineLevel="1">
      <c r="A49">
        <v>35</v>
      </c>
      <c r="B49" s="11">
        <f>1/$B$1*A49</f>
        <v>0.004375</v>
      </c>
      <c r="C49" s="12">
        <f>$B$3*COS(2*PI()*$B$2*B49+$B$6/57.3)</f>
        <v>-0.1268786568327291</v>
      </c>
      <c r="D49" s="12">
        <f>$B$8*E49-F49+C49</f>
        <v>-11.775868787229332</v>
      </c>
      <c r="E49" s="12">
        <f>D48</f>
        <v>-9.58658120857834</v>
      </c>
      <c r="F49" s="12">
        <f>E48</f>
        <v>-6.698582350125479</v>
      </c>
    </row>
    <row r="50" spans="1:6" ht="12.75" hidden="1" outlineLevel="1">
      <c r="A50">
        <v>36</v>
      </c>
      <c r="B50" s="11">
        <f>1/$B$1*A50</f>
        <v>0.0045000000000000005</v>
      </c>
      <c r="C50" s="12">
        <f>$B$3*COS(2*PI()*$B$2*B50+$B$6/57.3)</f>
        <v>-0.0765366864730178</v>
      </c>
      <c r="D50" s="12">
        <f>$B$8*E50-F50+C50</f>
        <v>-13.02756313947403</v>
      </c>
      <c r="E50" s="12">
        <f>D49</f>
        <v>-11.775868787229332</v>
      </c>
      <c r="F50" s="12">
        <f>E49</f>
        <v>-9.58658120857834</v>
      </c>
    </row>
    <row r="51" spans="1:6" ht="12.75" hidden="1" outlineLevel="1">
      <c r="A51">
        <v>37</v>
      </c>
      <c r="B51" s="11">
        <f>1/$B$1*A51</f>
        <v>0.004625</v>
      </c>
      <c r="C51" s="12">
        <f>$B$3*COS(2*PI()*$B$2*B51+$B$6/57.3)</f>
        <v>-0.019603428065912493</v>
      </c>
      <c r="D51" s="12">
        <f>$B$8*E51-F51+C51</f>
        <v>-13.176935929758232</v>
      </c>
      <c r="E51" s="12">
        <f>D50</f>
        <v>-13.02756313947403</v>
      </c>
      <c r="F51" s="12">
        <f>E50</f>
        <v>-11.775868787229332</v>
      </c>
    </row>
    <row r="52" spans="1:6" ht="12.75" hidden="1" outlineLevel="1">
      <c r="A52">
        <v>38</v>
      </c>
      <c r="B52" s="11">
        <f>1/$B$1*A52</f>
        <v>0.00475</v>
      </c>
      <c r="C52" s="12">
        <f>$B$3*COS(2*PI()*$B$2*B52+$B$6/57.3)</f>
        <v>0.039018064403225444</v>
      </c>
      <c r="D52" s="12">
        <f>$B$8*E52-F52+C52</f>
        <v>-12.152501781212038</v>
      </c>
      <c r="E52" s="12">
        <f>D51</f>
        <v>-13.176935929758232</v>
      </c>
      <c r="F52" s="12">
        <f>E51</f>
        <v>-13.02756313947403</v>
      </c>
    </row>
    <row r="53" spans="1:6" ht="12.75" hidden="1" outlineLevel="1">
      <c r="A53">
        <v>39</v>
      </c>
      <c r="B53" s="11">
        <f>1/$B$1*A53</f>
        <v>0.004875</v>
      </c>
      <c r="C53" s="12">
        <f>$B$3*COS(2*PI()*$B$2*B53+$B$6/57.3)</f>
        <v>0.09427934736519948</v>
      </c>
      <c r="D53" s="12">
        <f>$B$8*E53-F53+C53</f>
        <v>-9.987222991875196</v>
      </c>
      <c r="E53" s="12">
        <f>D52</f>
        <v>-12.152501781212038</v>
      </c>
      <c r="F53" s="12">
        <f>E52</f>
        <v>-13.176935929758232</v>
      </c>
    </row>
    <row r="54" spans="1:6" ht="12.75" hidden="1" outlineLevel="1">
      <c r="A54">
        <v>40</v>
      </c>
      <c r="B54" s="11">
        <f>1/$B$1*A54</f>
        <v>0.005</v>
      </c>
      <c r="C54" s="12">
        <f>$B$3*COS(2*PI()*$B$2*B54+$B$6/57.3)</f>
        <v>0.14142135623730956</v>
      </c>
      <c r="D54" s="12">
        <f>$B$8*E54-F54+C54</f>
        <v>-6.8204299083056235</v>
      </c>
      <c r="E54" s="12">
        <f>D53</f>
        <v>-9.987222991875196</v>
      </c>
      <c r="F54" s="12">
        <f>E53</f>
        <v>-12.152501781212038</v>
      </c>
    </row>
    <row r="55" spans="1:6" ht="12.75" hidden="1" outlineLevel="1">
      <c r="A55">
        <v>41</v>
      </c>
      <c r="B55" s="11">
        <f>1/$B$1*A55</f>
        <v>0.005125</v>
      </c>
      <c r="C55" s="12">
        <f>$B$3*COS(2*PI()*$B$2*B55+$B$6/57.3)</f>
        <v>0.17638425286967097</v>
      </c>
      <c r="D55" s="12">
        <f>$B$8*E55-F55+C55</f>
        <v>-2.889881727839096</v>
      </c>
      <c r="E55" s="12">
        <f>D54</f>
        <v>-6.8204299083056235</v>
      </c>
      <c r="F55" s="12">
        <f>E54</f>
        <v>-9.987222991875196</v>
      </c>
    </row>
    <row r="56" spans="1:6" ht="12.75" hidden="1" outlineLevel="1">
      <c r="A56">
        <v>42</v>
      </c>
      <c r="B56" s="11">
        <f>1/$B$1*A56</f>
        <v>0.00525</v>
      </c>
      <c r="C56" s="12">
        <f>$B$3*COS(2*PI()*$B$2*B56+$B$6/57.3)</f>
        <v>0.1961570560806461</v>
      </c>
      <c r="D56" s="12">
        <f>$B$8*E56-F56+C56</f>
        <v>1.4856981826568292</v>
      </c>
      <c r="E56" s="12">
        <f>D55</f>
        <v>-2.889881727839096</v>
      </c>
      <c r="F56" s="12">
        <f>E55</f>
        <v>-6.8204299083056235</v>
      </c>
    </row>
    <row r="57" spans="1:6" ht="12.75" hidden="1" outlineLevel="1">
      <c r="A57">
        <v>43</v>
      </c>
      <c r="B57" s="11">
        <f>1/$B$1*A57</f>
        <v>0.0053750000000000004</v>
      </c>
      <c r="C57" s="12">
        <f>$B$3*COS(2*PI()*$B$2*B57+$B$6/57.3)</f>
        <v>0.19903694533443939</v>
      </c>
      <c r="D57" s="12">
        <f>$B$8*E57-F57+C57</f>
        <v>5.932367708590252</v>
      </c>
      <c r="E57" s="12">
        <f>D56</f>
        <v>1.4856981826568292</v>
      </c>
      <c r="F57" s="12">
        <f>E56</f>
        <v>-2.889881727839096</v>
      </c>
    </row>
    <row r="58" spans="1:6" ht="12.75" hidden="1" outlineLevel="1">
      <c r="A58">
        <v>44</v>
      </c>
      <c r="B58" s="11">
        <f>1/$B$1*A58</f>
        <v>0.0055</v>
      </c>
      <c r="C58" s="12">
        <f>$B$3*COS(2*PI()*$B$2*B58+$B$6/57.3)</f>
        <v>0.1847759065022575</v>
      </c>
      <c r="D58" s="12">
        <f>$B$8*E58-F58+C58</f>
        <v>10.05292161733597</v>
      </c>
      <c r="E58" s="12">
        <f>D57</f>
        <v>5.932367708590252</v>
      </c>
      <c r="F58" s="12">
        <f>E57</f>
        <v>1.4856981826568292</v>
      </c>
    </row>
    <row r="59" spans="1:6" ht="12.75" hidden="1" outlineLevel="1">
      <c r="A59">
        <v>45</v>
      </c>
      <c r="B59" s="11">
        <f>1/$B$1*A59</f>
        <v>0.005625</v>
      </c>
      <c r="C59" s="12">
        <f>$B$3*COS(2*PI()*$B$2*B59+$B$6/57.3)</f>
        <v>0.15460209067254754</v>
      </c>
      <c r="D59" s="12">
        <f>$B$8*E59-F59+C59</f>
        <v>13.462326757248423</v>
      </c>
      <c r="E59" s="12">
        <f>D58</f>
        <v>10.05292161733597</v>
      </c>
      <c r="F59" s="12">
        <f>E58</f>
        <v>5.932367708590252</v>
      </c>
    </row>
    <row r="60" spans="1:6" ht="12.75" hidden="1" outlineLevel="1">
      <c r="A60">
        <v>46</v>
      </c>
      <c r="B60" s="11">
        <f>1/$B$1*A60</f>
        <v>0.00575</v>
      </c>
      <c r="C60" s="12">
        <f>$B$3*COS(2*PI()*$B$2*B60+$B$6/57.3)</f>
        <v>0.1111140466039205</v>
      </c>
      <c r="D60" s="12">
        <f>$B$8*E60-F60+C60</f>
        <v>15.82347940290396</v>
      </c>
      <c r="E60" s="12">
        <f>D59</f>
        <v>13.462326757248423</v>
      </c>
      <c r="F60" s="12">
        <f>E59</f>
        <v>10.05292161733597</v>
      </c>
    </row>
    <row r="61" spans="1:6" ht="12.75" hidden="1" outlineLevel="1">
      <c r="A61">
        <v>47</v>
      </c>
      <c r="B61" s="11">
        <f>1/$B$1*A61</f>
        <v>0.005875</v>
      </c>
      <c r="C61" s="12">
        <f>$B$3*COS(2*PI()*$B$2*B61+$B$6/57.3)</f>
        <v>0.05805693545089272</v>
      </c>
      <c r="D61" s="12">
        <f>$B$8*E61-F61+C61</f>
        <v>16.879981562735683</v>
      </c>
      <c r="E61" s="12">
        <f>D60</f>
        <v>15.82347940290396</v>
      </c>
      <c r="F61" s="12">
        <f>E60</f>
        <v>13.462326757248423</v>
      </c>
    </row>
    <row r="62" spans="1:6" ht="12.75" hidden="1" outlineLevel="1">
      <c r="A62">
        <v>48</v>
      </c>
      <c r="B62" s="11">
        <f>1/$B$1*A62</f>
        <v>0.006</v>
      </c>
      <c r="C62" s="12">
        <f>$B$3*COS(2*PI()*$B$2*B62+$B$6/57.3)</f>
        <v>1.1021457184401396E-16</v>
      </c>
      <c r="D62" s="12">
        <f>$B$8*E62-F62+C62</f>
        <v>16.4827910446916</v>
      </c>
      <c r="E62" s="12">
        <f>D61</f>
        <v>16.879981562735683</v>
      </c>
      <c r="F62" s="12">
        <f>E61</f>
        <v>15.82347940290396</v>
      </c>
    </row>
    <row r="63" spans="1:6" ht="12.75" hidden="1" outlineLevel="1">
      <c r="A63">
        <v>49</v>
      </c>
      <c r="B63" s="11">
        <f>1/$B$1*A63</f>
        <v>0.006125</v>
      </c>
      <c r="C63" s="12">
        <f>$B$3*COS(2*PI()*$B$2*B63+$B$6/57.3)</f>
        <v>-0.058056935450892515</v>
      </c>
      <c r="D63" s="12">
        <f>$B$8*E63-F63+C63</f>
        <v>14.608056694035472</v>
      </c>
      <c r="E63" s="12">
        <f>D62</f>
        <v>16.4827910446916</v>
      </c>
      <c r="F63" s="12">
        <f>E62</f>
        <v>16.879981562735683</v>
      </c>
    </row>
    <row r="64" spans="1:6" ht="12.75" hidden="1" outlineLevel="1">
      <c r="A64">
        <v>50</v>
      </c>
      <c r="B64" s="11">
        <f>1/$B$1*A64</f>
        <v>0.00625</v>
      </c>
      <c r="C64" s="12">
        <f>$B$3*COS(2*PI()*$B$2*B64+$B$6/57.3)</f>
        <v>-0.11111404660392031</v>
      </c>
      <c r="D64" s="12">
        <f>$B$8*E64-F64+C64</f>
        <v>11.364172263075371</v>
      </c>
      <c r="E64" s="12">
        <f>D63</f>
        <v>14.608056694035472</v>
      </c>
      <c r="F64" s="12">
        <f>E63</f>
        <v>16.4827910446916</v>
      </c>
    </row>
    <row r="65" spans="1:6" ht="12.75" hidden="1" outlineLevel="1">
      <c r="A65">
        <v>51</v>
      </c>
      <c r="B65" s="11">
        <f>1/$B$1*A65</f>
        <v>0.0063750000000000005</v>
      </c>
      <c r="C65" s="12">
        <f>$B$3*COS(2*PI()*$B$2*B65+$B$6/57.3)</f>
        <v>-0.1546020906725474</v>
      </c>
      <c r="D65" s="12">
        <f>$B$8*E65-F65+C65</f>
        <v>6.987010856783982</v>
      </c>
      <c r="E65" s="12">
        <f>D64</f>
        <v>11.364172263075371</v>
      </c>
      <c r="F65" s="12">
        <f>E64</f>
        <v>14.608056694035472</v>
      </c>
    </row>
    <row r="66" spans="1:6" ht="12.75" hidden="1" outlineLevel="1">
      <c r="A66">
        <v>52</v>
      </c>
      <c r="B66" s="11">
        <f>1/$B$1*A66</f>
        <v>0.006500000000000001</v>
      </c>
      <c r="C66" s="12">
        <f>$B$3*COS(2*PI()*$B$2*B66+$B$6/57.3)</f>
        <v>-0.18477590650225742</v>
      </c>
      <c r="D66" s="12">
        <f>$B$8*E66-F66+C66</f>
        <v>1.8233568605332744</v>
      </c>
      <c r="E66" s="12">
        <f>D65</f>
        <v>6.987010856783982</v>
      </c>
      <c r="F66" s="12">
        <f>E65</f>
        <v>11.364172263075371</v>
      </c>
    </row>
    <row r="67" spans="1:6" ht="12.75" hidden="1" outlineLevel="1">
      <c r="A67">
        <v>53</v>
      </c>
      <c r="B67" s="11">
        <f>1/$B$1*A67</f>
        <v>0.006625</v>
      </c>
      <c r="C67" s="12">
        <f>$B$3*COS(2*PI()*$B$2*B67+$B$6/57.3)</f>
        <v>-0.19903694533443936</v>
      </c>
      <c r="D67" s="12">
        <f>$B$8*E67-F67+C67</f>
        <v>-3.6963603495617456</v>
      </c>
      <c r="E67" s="12">
        <f>D66</f>
        <v>1.8233568605332744</v>
      </c>
      <c r="F67" s="12">
        <f>E66</f>
        <v>6.987010856783982</v>
      </c>
    </row>
    <row r="68" spans="1:6" ht="12.75" hidden="1" outlineLevel="1">
      <c r="A68">
        <v>54</v>
      </c>
      <c r="B68" s="11">
        <f>1/$B$1*A68</f>
        <v>0.00675</v>
      </c>
      <c r="C68" s="12">
        <f>$B$3*COS(2*PI()*$B$2*B68+$B$6/57.3)</f>
        <v>-0.19615705608064615</v>
      </c>
      <c r="D68" s="12">
        <f>$B$8*E68-F68+C68</f>
        <v>-9.093906544407604</v>
      </c>
      <c r="E68" s="12">
        <f>D67</f>
        <v>-3.6963603495617456</v>
      </c>
      <c r="F68" s="12">
        <f>E67</f>
        <v>1.8233568605332744</v>
      </c>
    </row>
    <row r="69" spans="1:6" ht="12.75" hidden="1" outlineLevel="1">
      <c r="A69">
        <v>55</v>
      </c>
      <c r="B69" s="11">
        <f>1/$B$1*A69</f>
        <v>0.006875</v>
      </c>
      <c r="C69" s="12">
        <f>$B$3*COS(2*PI()*$B$2*B69+$B$6/57.3)</f>
        <v>-0.17638425286967124</v>
      </c>
      <c r="D69" s="12">
        <f>$B$8*E69-F69+C69</f>
        <v>-13.884675866753414</v>
      </c>
      <c r="E69" s="12">
        <f>D68</f>
        <v>-9.093906544407604</v>
      </c>
      <c r="F69" s="12">
        <f>E68</f>
        <v>-3.6963603495617456</v>
      </c>
    </row>
    <row r="70" spans="1:6" ht="12.75" hidden="1" outlineLevel="1">
      <c r="A70">
        <v>56</v>
      </c>
      <c r="B70" s="11">
        <f>1/$B$1*A70</f>
        <v>0.007</v>
      </c>
      <c r="C70" s="12">
        <f>$B$3*COS(2*PI()*$B$2*B70+$B$6/57.3)</f>
        <v>-0.14142135623730948</v>
      </c>
      <c r="D70" s="12">
        <f>$B$8*E70-F70+C70</f>
        <v>-17.621127582757524</v>
      </c>
      <c r="E70" s="12">
        <f>D69</f>
        <v>-13.884675866753414</v>
      </c>
      <c r="F70" s="12">
        <f>E69</f>
        <v>-9.093906544407604</v>
      </c>
    </row>
    <row r="71" spans="1:6" ht="12.75" hidden="1" outlineLevel="1">
      <c r="A71">
        <v>57</v>
      </c>
      <c r="B71" s="11">
        <f>1/$B$1*A71</f>
        <v>0.007125</v>
      </c>
      <c r="C71" s="12">
        <f>$B$3*COS(2*PI()*$B$2*B71+$B$6/57.3)</f>
        <v>-0.09427934736519966</v>
      </c>
      <c r="D71" s="12">
        <f>$B$8*E71-F71+C71</f>
        <v>-19.934338970659926</v>
      </c>
      <c r="E71" s="12">
        <f>D70</f>
        <v>-17.621127582757524</v>
      </c>
      <c r="F71" s="12">
        <f>E70</f>
        <v>-13.884675866753414</v>
      </c>
    </row>
    <row r="72" spans="1:6" ht="12.75" hidden="1" outlineLevel="1">
      <c r="A72">
        <v>58</v>
      </c>
      <c r="B72" s="11">
        <f>1/$B$1*A72</f>
        <v>0.00725</v>
      </c>
      <c r="C72" s="12">
        <f>$B$3*COS(2*PI()*$B$2*B72+$B$6/57.3)</f>
        <v>-0.039018064403226</v>
      </c>
      <c r="D72" s="12">
        <f>$B$8*E72-F72+C72</f>
        <v>-20.569836536011632</v>
      </c>
      <c r="E72" s="12">
        <f>D71</f>
        <v>-19.934338970659926</v>
      </c>
      <c r="F72" s="12">
        <f>E71</f>
        <v>-17.621127582757524</v>
      </c>
    </row>
    <row r="73" spans="1:6" ht="12.75" hidden="1" outlineLevel="1">
      <c r="A73">
        <v>59</v>
      </c>
      <c r="B73" s="11">
        <f>1/$B$1*A73</f>
        <v>0.0073750000000000005</v>
      </c>
      <c r="C73" s="12">
        <f>$B$3*COS(2*PI()*$B$2*B73+$B$6/57.3)</f>
        <v>0.019603428065912275</v>
      </c>
      <c r="D73" s="12">
        <f>$B$8*E73-F73+C73</f>
        <v>-19.414270162729412</v>
      </c>
      <c r="E73" s="12">
        <f>D72</f>
        <v>-20.569836536011632</v>
      </c>
      <c r="F73" s="12">
        <f>E72</f>
        <v>-19.934338970659926</v>
      </c>
    </row>
    <row r="74" spans="1:6" ht="12.75" hidden="1" outlineLevel="1">
      <c r="A74">
        <v>60</v>
      </c>
      <c r="B74" s="11">
        <f>1/$B$1*A74</f>
        <v>0.0075</v>
      </c>
      <c r="C74" s="12">
        <f>$B$3*COS(2*PI()*$B$2*B74+$B$6/57.3)</f>
        <v>0.07653668647301792</v>
      </c>
      <c r="D74" s="12">
        <f>$B$8*E74-F74+C74</f>
        <v>-16.51022319255153</v>
      </c>
      <c r="E74" s="12">
        <f>D73</f>
        <v>-19.414270162729412</v>
      </c>
      <c r="F74" s="12">
        <f>E73</f>
        <v>-20.569836536011632</v>
      </c>
    </row>
    <row r="75" spans="1:6" ht="12.75" hidden="1" outlineLevel="1">
      <c r="A75">
        <v>61</v>
      </c>
      <c r="B75" s="11">
        <f>1/$B$1*A75</f>
        <v>0.007625</v>
      </c>
      <c r="C75" s="12">
        <f>$B$3*COS(2*PI()*$B$2*B75+$B$6/57.3)</f>
        <v>0.1268786568327289</v>
      </c>
      <c r="D75" s="12">
        <f>$B$8*E75-F75+C75</f>
        <v>-12.057448230225779</v>
      </c>
      <c r="E75" s="12">
        <f>D74</f>
        <v>-16.51022319255153</v>
      </c>
      <c r="F75" s="12">
        <f>E74</f>
        <v>-19.414270162729412</v>
      </c>
    </row>
    <row r="76" spans="1:6" ht="12.75" hidden="1" outlineLevel="1">
      <c r="A76">
        <v>62</v>
      </c>
      <c r="B76" s="11">
        <f>1/$B$1*A76</f>
        <v>0.00775</v>
      </c>
      <c r="C76" s="12">
        <f>$B$3*COS(2*PI()*$B$2*B76+$B$6/57.3)</f>
        <v>0.1662939224605088</v>
      </c>
      <c r="D76" s="12">
        <f>$B$8*E76-F76+C76</f>
        <v>-6.39999999999993</v>
      </c>
      <c r="E76" s="12">
        <f>D75</f>
        <v>-12.057448230225779</v>
      </c>
      <c r="F76" s="12">
        <f>E75</f>
        <v>-16.51022319255153</v>
      </c>
    </row>
    <row r="77" spans="1:6" ht="12.75" hidden="1" outlineLevel="1">
      <c r="A77">
        <v>63</v>
      </c>
      <c r="B77" s="11">
        <f>1/$B$1*A77</f>
        <v>0.007875</v>
      </c>
      <c r="C77" s="12">
        <f>$B$3*COS(2*PI()*$B$2*B77+$B$6/57.3)</f>
        <v>0.1913880671464418</v>
      </c>
      <c r="D77" s="12">
        <f>$B$8*E77-F77+C77</f>
        <v>8.054668043655511E-14</v>
      </c>
      <c r="E77" s="12">
        <f>D76</f>
        <v>-6.39999999999993</v>
      </c>
      <c r="F77" s="12">
        <f>E76</f>
        <v>-12.057448230225779</v>
      </c>
    </row>
    <row r="78" spans="1:6" ht="12.75" hidden="1" outlineLevel="1">
      <c r="A78">
        <v>64</v>
      </c>
      <c r="B78" s="11">
        <f>1/$B$1*A78</f>
        <v>0.008</v>
      </c>
      <c r="C78" s="12">
        <f>$B$3*COS(2*PI()*$B$2*B78+$B$6/57.3)</f>
        <v>0.2</v>
      </c>
      <c r="D78" s="12">
        <f>$B$8*E78-F78+C78</f>
        <v>6.600000000000085</v>
      </c>
      <c r="E78" s="12">
        <f>D77</f>
        <v>8.054668043655511E-14</v>
      </c>
      <c r="F78" s="12">
        <f>E77</f>
        <v>-6.39999999999993</v>
      </c>
    </row>
    <row r="79" spans="1:6" ht="12.75" hidden="1" outlineLevel="1">
      <c r="A79">
        <v>65</v>
      </c>
      <c r="B79" s="11">
        <f>1/$B$1*A79</f>
        <v>0.008125</v>
      </c>
      <c r="C79" s="12">
        <f>$B$3*COS(2*PI()*$B$2*B79+$B$6/57.3)</f>
        <v>0.19138806714644188</v>
      </c>
      <c r="D79" s="12">
        <f>$B$8*E79-F79+C79</f>
        <v>12.82300049881168</v>
      </c>
      <c r="E79" s="12">
        <f>D78</f>
        <v>6.600000000000085</v>
      </c>
      <c r="F79" s="12">
        <f>E78</f>
        <v>8.054668043655511E-14</v>
      </c>
    </row>
    <row r="80" spans="1:6" ht="12.75" hidden="1" outlineLevel="1">
      <c r="A80">
        <v>66</v>
      </c>
      <c r="B80" s="11">
        <f>1/$B$1*A80</f>
        <v>0.00825</v>
      </c>
      <c r="C80" s="12">
        <f>$B$3*COS(2*PI()*$B$2*B80+$B$6/57.3)</f>
        <v>0.16629392246050897</v>
      </c>
      <c r="D80" s="12">
        <f>$B$8*E80-F80+C80</f>
        <v>18.107986727314685</v>
      </c>
      <c r="E80" s="12">
        <f>D79</f>
        <v>12.82300049881168</v>
      </c>
      <c r="F80" s="12">
        <f>E79</f>
        <v>6.600000000000085</v>
      </c>
    </row>
    <row r="81" spans="1:6" ht="12.75" hidden="1" outlineLevel="1">
      <c r="A81">
        <v>67</v>
      </c>
      <c r="B81" s="11">
        <f>1/$B$1*A81</f>
        <v>0.008375</v>
      </c>
      <c r="C81" s="12">
        <f>$B$3*COS(2*PI()*$B$2*B81+$B$6/57.3)</f>
        <v>0.12687865683272914</v>
      </c>
      <c r="D81" s="12">
        <f>$B$8*E81-F81+C81</f>
        <v>21.960403954562842</v>
      </c>
      <c r="E81" s="12">
        <f>D80</f>
        <v>18.107986727314685</v>
      </c>
      <c r="F81" s="12">
        <f>E80</f>
        <v>12.82300049881168</v>
      </c>
    </row>
    <row r="82" spans="1:6" ht="12.75" hidden="1" outlineLevel="1">
      <c r="A82">
        <v>68</v>
      </c>
      <c r="B82" s="11">
        <f>1/$B$1*A82</f>
        <v>0.0085</v>
      </c>
      <c r="C82" s="12">
        <f>$B$3*COS(2*PI()*$B$2*B82+$B$6/57.3)</f>
        <v>0.07653668647301819</v>
      </c>
      <c r="D82" s="12">
        <f>$B$8*E82-F82+C82</f>
        <v>23.99814262534692</v>
      </c>
      <c r="E82" s="12">
        <f>D81</f>
        <v>21.960403954562842</v>
      </c>
      <c r="F82" s="12">
        <f>E81</f>
        <v>18.107986727314685</v>
      </c>
    </row>
    <row r="83" spans="1:6" ht="12.75" hidden="1" outlineLevel="1">
      <c r="A83">
        <v>69</v>
      </c>
      <c r="B83" s="11">
        <f>1/$B$1*A83</f>
        <v>0.008625</v>
      </c>
      <c r="C83" s="12">
        <f>$B$3*COS(2*PI()*$B$2*B83+$B$6/57.3)</f>
        <v>0.01960342806591186</v>
      </c>
      <c r="D83" s="12">
        <f>$B$8*E83-F83+C83</f>
        <v>23.988780795200896</v>
      </c>
      <c r="E83" s="12">
        <f>D82</f>
        <v>23.99814262534692</v>
      </c>
      <c r="F83" s="12">
        <f>E82</f>
        <v>21.960403954562842</v>
      </c>
    </row>
    <row r="84" spans="1:6" ht="12.75" hidden="1" outlineLevel="1">
      <c r="A84">
        <v>70</v>
      </c>
      <c r="B84" s="11">
        <f>1/$B$1*A84</f>
        <v>0.00875</v>
      </c>
      <c r="C84" s="12">
        <f>$B$3*COS(2*PI()*$B$2*B84+$B$6/57.3)</f>
        <v>-0.03901806440322572</v>
      </c>
      <c r="D84" s="12">
        <f>$B$8*E84-F84+C84</f>
        <v>21.87450320618167</v>
      </c>
      <c r="E84" s="12">
        <f>D83</f>
        <v>23.988780795200896</v>
      </c>
      <c r="F84" s="12">
        <f>E83</f>
        <v>23.99814262534692</v>
      </c>
    </row>
    <row r="85" spans="1:6" ht="12.75" hidden="1" outlineLevel="1">
      <c r="A85">
        <v>71</v>
      </c>
      <c r="B85" s="11">
        <f>1/$B$1*A85</f>
        <v>0.008875000000000001</v>
      </c>
      <c r="C85" s="12">
        <f>$B$3*COS(2*PI()*$B$2*B85+$B$6/57.3)</f>
        <v>-0.09427934736520004</v>
      </c>
      <c r="D85" s="12">
        <f>$B$8*E85-F85+C85</f>
        <v>17.78212874163144</v>
      </c>
      <c r="E85" s="12">
        <f>D84</f>
        <v>21.87450320618167</v>
      </c>
      <c r="F85" s="12">
        <f>E84</f>
        <v>23.988780795200896</v>
      </c>
    </row>
    <row r="86" spans="1:6" ht="12.75" hidden="1" outlineLevel="1">
      <c r="A86">
        <v>72</v>
      </c>
      <c r="B86" s="11">
        <f>1/$B$1*A86</f>
        <v>0.009000000000000001</v>
      </c>
      <c r="C86" s="12">
        <f>$B$3*COS(2*PI()*$B$2*B86+$B$6/57.3)</f>
        <v>-0.14142135623730975</v>
      </c>
      <c r="D86" s="12">
        <f>$B$8*E86-F86+C86</f>
        <v>12.016947933681315</v>
      </c>
      <c r="E86" s="12">
        <f>D85</f>
        <v>17.78212874163144</v>
      </c>
      <c r="F86" s="12">
        <f>E85</f>
        <v>21.87450320618167</v>
      </c>
    </row>
    <row r="87" spans="1:6" ht="12.75" hidden="1" outlineLevel="1">
      <c r="A87">
        <v>73</v>
      </c>
      <c r="B87" s="11">
        <f>1/$B$1*A87</f>
        <v>0.009125</v>
      </c>
      <c r="C87" s="12">
        <f>$B$3*COS(2*PI()*$B$2*B87+$B$6/57.3)</f>
        <v>-0.17638425286967074</v>
      </c>
      <c r="D87" s="12">
        <f>$B$8*E87-F87+C87</f>
        <v>5.040491385765833</v>
      </c>
      <c r="E87" s="12">
        <f>D86</f>
        <v>12.016947933681315</v>
      </c>
      <c r="F87" s="12">
        <f>E86</f>
        <v>17.78212874163144</v>
      </c>
    </row>
    <row r="88" spans="1:6" ht="12.75" hidden="1" outlineLevel="1">
      <c r="A88">
        <v>74</v>
      </c>
      <c r="B88" s="11">
        <f>1/$B$1*A88</f>
        <v>0.00925</v>
      </c>
      <c r="C88" s="12">
        <f>$B$3*COS(2*PI()*$B$2*B88+$B$6/57.3)</f>
        <v>-0.19615705608064596</v>
      </c>
      <c r="D88" s="12">
        <f>$B$8*E88-F88+C88</f>
        <v>-2.566205951861836</v>
      </c>
      <c r="E88" s="12">
        <f>D87</f>
        <v>5.040491385765833</v>
      </c>
      <c r="F88" s="12">
        <f>E87</f>
        <v>12.016947933681315</v>
      </c>
    </row>
    <row r="89" spans="1:6" ht="12.75" hidden="1" outlineLevel="1">
      <c r="A89">
        <v>75</v>
      </c>
      <c r="B89" s="11">
        <f>1/$B$1*A89</f>
        <v>0.009375</v>
      </c>
      <c r="C89" s="12">
        <f>$B$3*COS(2*PI()*$B$2*B89+$B$6/57.3)</f>
        <v>-0.1990369453344394</v>
      </c>
      <c r="D89" s="12">
        <f>$B$8*E89-F89+C89</f>
        <v>-10.150940301365589</v>
      </c>
      <c r="E89" s="12">
        <f>D88</f>
        <v>-2.566205951861836</v>
      </c>
      <c r="F89" s="12">
        <f>E88</f>
        <v>5.040491385765833</v>
      </c>
    </row>
    <row r="90" spans="1:6" ht="12.75" hidden="1" outlineLevel="1">
      <c r="A90">
        <v>76</v>
      </c>
      <c r="B90" s="11">
        <f>1/$B$1*A90</f>
        <v>0.0095</v>
      </c>
      <c r="C90" s="12">
        <f>$B$3*COS(2*PI()*$B$2*B90+$B$6/57.3)</f>
        <v>-0.18477590650225753</v>
      </c>
      <c r="D90" s="12">
        <f>$B$8*E90-F90+C90</f>
        <v>-17.04625839461321</v>
      </c>
      <c r="E90" s="12">
        <f>D89</f>
        <v>-10.150940301365589</v>
      </c>
      <c r="F90" s="12">
        <f>E89</f>
        <v>-2.566205951861836</v>
      </c>
    </row>
    <row r="91" spans="1:6" ht="12.75" hidden="1" outlineLevel="1">
      <c r="A91">
        <v>77</v>
      </c>
      <c r="B91" s="11">
        <f>1/$B$1*A91</f>
        <v>0.009625</v>
      </c>
      <c r="C91" s="12">
        <f>$B$3*COS(2*PI()*$B$2*B91+$B$6/57.3)</f>
        <v>-0.15460209067254782</v>
      </c>
      <c r="D91" s="12">
        <f>$B$8*E91-F91+C91</f>
        <v>-22.62816625154526</v>
      </c>
      <c r="E91" s="12">
        <f>D90</f>
        <v>-17.04625839461321</v>
      </c>
      <c r="F91" s="12">
        <f>E90</f>
        <v>-10.150940301365589</v>
      </c>
    </row>
    <row r="92" spans="1:6" ht="12.75" hidden="1" outlineLevel="1">
      <c r="A92">
        <v>78</v>
      </c>
      <c r="B92" s="11">
        <f>1/$B$1*A92</f>
        <v>0.00975</v>
      </c>
      <c r="C92" s="12">
        <f>$B$3*COS(2*PI()*$B$2*B92+$B$6/57.3)</f>
        <v>-0.11111404660392055</v>
      </c>
      <c r="D92" s="12">
        <f>$B$8*E92-F92+C92</f>
        <v>-26.37246567150662</v>
      </c>
      <c r="E92" s="12">
        <f>D91</f>
        <v>-22.62816625154526</v>
      </c>
      <c r="F92" s="12">
        <f>E91</f>
        <v>-17.04625839461321</v>
      </c>
    </row>
    <row r="93" spans="1:6" ht="12.75" hidden="1" outlineLevel="1">
      <c r="A93">
        <v>79</v>
      </c>
      <c r="B93" s="11">
        <f>1/$B$1*A93</f>
        <v>0.009875</v>
      </c>
      <c r="C93" s="12">
        <f>$B$3*COS(2*PI()*$B$2*B93+$B$6/57.3)</f>
        <v>-0.0580569354508928</v>
      </c>
      <c r="D93" s="12">
        <f>$B$8*E93-F93+C93</f>
        <v>-27.903642991461027</v>
      </c>
      <c r="E93" s="12">
        <f>D92</f>
        <v>-26.37246567150662</v>
      </c>
      <c r="F93" s="12">
        <f>E92</f>
        <v>-22.62816625154526</v>
      </c>
    </row>
    <row r="94" spans="1:6" ht="12.75" hidden="1" outlineLevel="1">
      <c r="A94">
        <v>80</v>
      </c>
      <c r="B94" s="11">
        <f>1/$B$1*A94</f>
        <v>0.01</v>
      </c>
      <c r="C94" s="12">
        <f>$B$3*COS(2*PI()*$B$2*B94+$B$6/57.3)</f>
        <v>1.7158041480669352E-16</v>
      </c>
      <c r="D94" s="12">
        <f>$B$8*E94-F94+C94</f>
        <v>-27.031777313294203</v>
      </c>
      <c r="E94" s="12">
        <f>D93</f>
        <v>-27.903642991461027</v>
      </c>
      <c r="F94" s="12">
        <f>E93</f>
        <v>-26.37246567150662</v>
      </c>
    </row>
    <row r="95" spans="1:6" ht="12.75" hidden="1" outlineLevel="1">
      <c r="A95">
        <v>81</v>
      </c>
      <c r="B95" s="11">
        <f>1/$B$1*A95</f>
        <v>0.010125</v>
      </c>
      <c r="C95" s="12">
        <f>$B$3*COS(2*PI()*$B$2*B95+$B$6/57.3)</f>
        <v>0.058056935450892445</v>
      </c>
      <c r="D95" s="12">
        <f>$B$8*E95-F95+C95</f>
        <v>-23.773896188332202</v>
      </c>
      <c r="E95" s="12">
        <f>D94</f>
        <v>-27.031777313294203</v>
      </c>
      <c r="F95" s="12">
        <f>E94</f>
        <v>-27.903642991461027</v>
      </c>
    </row>
    <row r="96" spans="1:6" ht="12.75" hidden="1" outlineLevel="1">
      <c r="A96">
        <v>82</v>
      </c>
      <c r="B96" s="11">
        <f>1/$B$1*A96</f>
        <v>0.01025</v>
      </c>
      <c r="C96" s="12">
        <f>$B$3*COS(2*PI()*$B$2*B96+$B$6/57.3)</f>
        <v>0.11111404660392027</v>
      </c>
      <c r="D96" s="12">
        <f>$B$8*E96-F96+C96</f>
        <v>-18.35750904035247</v>
      </c>
      <c r="E96" s="12">
        <f>D95</f>
        <v>-23.773896188332202</v>
      </c>
      <c r="F96" s="12">
        <f>E95</f>
        <v>-27.031777313294203</v>
      </c>
    </row>
    <row r="97" spans="1:6" ht="12.75" hidden="1" outlineLevel="1">
      <c r="A97">
        <v>83</v>
      </c>
      <c r="B97" s="11">
        <f>1/$B$1*A97</f>
        <v>0.010375</v>
      </c>
      <c r="C97" s="12">
        <f>$B$3*COS(2*PI()*$B$2*B97+$B$6/57.3)</f>
        <v>0.1546020906725476</v>
      </c>
      <c r="D97" s="12">
        <f>$B$8*E97-F97+C97</f>
        <v>-11.20558344955915</v>
      </c>
      <c r="E97" s="12">
        <f>D96</f>
        <v>-18.35750904035247</v>
      </c>
      <c r="F97" s="12">
        <f>E96</f>
        <v>-23.773896188332202</v>
      </c>
    </row>
    <row r="98" spans="1:6" ht="12.75" hidden="1" outlineLevel="1">
      <c r="A98">
        <v>84</v>
      </c>
      <c r="B98" s="11">
        <f>1/$B$1*A98</f>
        <v>0.0105</v>
      </c>
      <c r="C98" s="12">
        <f>$B$3*COS(2*PI()*$B$2*B98+$B$6/57.3)</f>
        <v>0.1847759065022574</v>
      </c>
      <c r="D98" s="12">
        <f>$B$8*E98-F98+C98</f>
        <v>-2.9038646297381048</v>
      </c>
      <c r="E98" s="12">
        <f>D97</f>
        <v>-11.20558344955915</v>
      </c>
      <c r="F98" s="12">
        <f>E97</f>
        <v>-18.35750904035247</v>
      </c>
    </row>
    <row r="99" spans="1:6" ht="12.75" hidden="1" outlineLevel="1">
      <c r="A99">
        <v>85</v>
      </c>
      <c r="B99" s="11">
        <f>1/$B$1*A99</f>
        <v>0.010625</v>
      </c>
      <c r="C99" s="12">
        <f>$B$3*COS(2*PI()*$B$2*B99+$B$6/57.3)</f>
        <v>0.19903694533443939</v>
      </c>
      <c r="D99" s="12">
        <f>$B$8*E99-F99+C99</f>
        <v>5.846970007488653</v>
      </c>
      <c r="E99" s="12">
        <f>D98</f>
        <v>-2.9038646297381048</v>
      </c>
      <c r="F99" s="12">
        <f>E98</f>
        <v>-11.20558344955915</v>
      </c>
    </row>
    <row r="100" spans="1:6" ht="12.75" hidden="1" outlineLevel="1">
      <c r="A100">
        <v>86</v>
      </c>
      <c r="B100" s="11">
        <f>1/$B$1*A100</f>
        <v>0.010750000000000001</v>
      </c>
      <c r="C100" s="12">
        <f>$B$3*COS(2*PI()*$B$2*B100+$B$6/57.3)</f>
        <v>0.19615705608064604</v>
      </c>
      <c r="D100" s="12">
        <f>$B$8*E100-F100+C100</f>
        <v>14.290424569783445</v>
      </c>
      <c r="E100" s="12">
        <f>D99</f>
        <v>5.846970007488653</v>
      </c>
      <c r="F100" s="12">
        <f>E99</f>
        <v>-2.9038646297381048</v>
      </c>
    </row>
    <row r="101" spans="1:6" ht="12.75" hidden="1" outlineLevel="1">
      <c r="A101">
        <v>87</v>
      </c>
      <c r="B101" s="11">
        <f>1/$B$1*A101</f>
        <v>0.010875000000000001</v>
      </c>
      <c r="C101" s="12">
        <f>$B$3*COS(2*PI()*$B$2*B101+$B$6/57.3)</f>
        <v>0.17638425286967094</v>
      </c>
      <c r="D101" s="12">
        <f>$B$8*E101-F101+C101</f>
        <v>21.67958161650977</v>
      </c>
      <c r="E101" s="12">
        <f>D100</f>
        <v>14.290424569783445</v>
      </c>
      <c r="F101" s="12">
        <f>E100</f>
        <v>5.846970007488653</v>
      </c>
    </row>
    <row r="102" spans="1:6" ht="12.75" hidden="1" outlineLevel="1">
      <c r="A102">
        <v>88</v>
      </c>
      <c r="B102" s="11">
        <f>1/$B$1*A102</f>
        <v>0.011</v>
      </c>
      <c r="C102" s="12">
        <f>$B$3*COS(2*PI()*$B$2*B102+$B$6/57.3)</f>
        <v>0.14142135623731003</v>
      </c>
      <c r="D102" s="12">
        <f>$B$8*E102-F102+C102</f>
        <v>27.34312900772722</v>
      </c>
      <c r="E102" s="12">
        <f>D101</f>
        <v>21.67958161650977</v>
      </c>
      <c r="F102" s="12">
        <f>E101</f>
        <v>14.290424569783445</v>
      </c>
    </row>
    <row r="103" spans="1:6" ht="12.75" hidden="1" outlineLevel="1">
      <c r="A103">
        <v>89</v>
      </c>
      <c r="B103" s="11">
        <f>1/$B$1*A103</f>
        <v>0.011125</v>
      </c>
      <c r="C103" s="12">
        <f>$B$3*COS(2*PI()*$B$2*B103+$B$6/57.3)</f>
        <v>0.09427934736519973</v>
      </c>
      <c r="D103" s="12">
        <f>$B$8*E103-F103+C103</f>
        <v>30.746183836102603</v>
      </c>
      <c r="E103" s="12">
        <f>D102</f>
        <v>27.34312900772722</v>
      </c>
      <c r="F103" s="12">
        <f>E102</f>
        <v>21.67958161650977</v>
      </c>
    </row>
    <row r="104" spans="1:6" ht="12.75" hidden="1" outlineLevel="1">
      <c r="A104">
        <v>90</v>
      </c>
      <c r="B104" s="11">
        <f>1/$B$1*A104</f>
        <v>0.01125</v>
      </c>
      <c r="C104" s="12">
        <f>$B$3*COS(2*PI()*$B$2*B104+$B$6/57.3)</f>
        <v>0.039018064403226076</v>
      </c>
      <c r="D104" s="12">
        <f>$B$8*E104-F104+C104</f>
        <v>31.54041602188448</v>
      </c>
      <c r="E104" s="12">
        <f>D103</f>
        <v>30.746183836102603</v>
      </c>
      <c r="F104" s="12">
        <f>E103</f>
        <v>27.34312900772722</v>
      </c>
    </row>
    <row r="105" spans="1:6" ht="12.75" hidden="1" outlineLevel="1">
      <c r="A105">
        <v>91</v>
      </c>
      <c r="B105" s="11">
        <f>1/$B$1*A105</f>
        <v>0.011375</v>
      </c>
      <c r="C105" s="12">
        <f>$B$3*COS(2*PI()*$B$2*B105+$B$6/57.3)</f>
        <v>-0.019603428065911494</v>
      </c>
      <c r="D105" s="12">
        <f>$B$8*E105-F105+C105</f>
        <v>29.598805330062827</v>
      </c>
      <c r="E105" s="12">
        <f>D104</f>
        <v>31.54041602188448</v>
      </c>
      <c r="F105" s="12">
        <f>E104</f>
        <v>30.746183836102603</v>
      </c>
    </row>
    <row r="106" spans="1:6" ht="12.75" hidden="1" outlineLevel="1">
      <c r="A106">
        <v>92</v>
      </c>
      <c r="B106" s="11">
        <f>1/$B$1*A106</f>
        <v>0.0115</v>
      </c>
      <c r="C106" s="12">
        <f>$B$3*COS(2*PI()*$B$2*B106+$B$6/57.3)</f>
        <v>-0.07653668647301785</v>
      </c>
      <c r="D106" s="12">
        <f>$B$8*E106-F106+C106</f>
        <v>25.03162871128773</v>
      </c>
      <c r="E106" s="12">
        <f>D105</f>
        <v>29.598805330062827</v>
      </c>
      <c r="F106" s="12">
        <f>E105</f>
        <v>31.54041602188448</v>
      </c>
    </row>
    <row r="107" spans="1:6" ht="12.75" hidden="1" outlineLevel="1">
      <c r="A107">
        <v>93</v>
      </c>
      <c r="B107" s="11">
        <f>1/$B$1*A107</f>
        <v>0.011625</v>
      </c>
      <c r="C107" s="12">
        <f>$B$3*COS(2*PI()*$B$2*B107+$B$6/57.3)</f>
        <v>-0.12687865683272886</v>
      </c>
      <c r="D107" s="12">
        <f>$B$8*E107-F107+C107</f>
        <v>18.181866378911803</v>
      </c>
      <c r="E107" s="12">
        <f>D106</f>
        <v>25.03162871128773</v>
      </c>
      <c r="F107" s="12">
        <f>E106</f>
        <v>29.598805330062827</v>
      </c>
    </row>
    <row r="108" spans="1:6" ht="12.75" hidden="1" outlineLevel="1">
      <c r="A108">
        <v>94</v>
      </c>
      <c r="B108" s="11">
        <f>1/$B$1*A108</f>
        <v>0.01175</v>
      </c>
      <c r="C108" s="12">
        <f>$B$3*COS(2*PI()*$B$2*B108+$B$6/57.3)</f>
        <v>-0.16629392246050878</v>
      </c>
      <c r="D108" s="12">
        <f>$B$8*E108-F108+C108</f>
        <v>9.599999999999804</v>
      </c>
      <c r="E108" s="12">
        <f>D107</f>
        <v>18.181866378911803</v>
      </c>
      <c r="F108" s="12">
        <f>E107</f>
        <v>25.03162871128773</v>
      </c>
    </row>
    <row r="109" spans="1:6" ht="12.75" hidden="1" outlineLevel="1">
      <c r="A109">
        <v>95</v>
      </c>
      <c r="B109" s="11">
        <f>1/$B$1*A109</f>
        <v>0.011875</v>
      </c>
      <c r="C109" s="12">
        <f>$B$3*COS(2*PI()*$B$2*B109+$B$6/57.3)</f>
        <v>-0.19138806714644177</v>
      </c>
      <c r="D109" s="12">
        <f>$B$8*E109-F109+C109</f>
        <v>-2.1019297413715776E-13</v>
      </c>
      <c r="E109" s="12">
        <f>D108</f>
        <v>9.599999999999804</v>
      </c>
      <c r="F109" s="12">
        <f>E108</f>
        <v>18.181866378911803</v>
      </c>
    </row>
    <row r="110" spans="1:6" ht="12.75" hidden="1" outlineLevel="1">
      <c r="A110">
        <v>96</v>
      </c>
      <c r="B110" s="11">
        <f>1/$B$1*A110</f>
        <v>0.012</v>
      </c>
      <c r="C110" s="12">
        <f>$B$3*COS(2*PI()*$B$2*B110+$B$6/57.3)</f>
        <v>-0.2</v>
      </c>
      <c r="D110" s="12">
        <f>$B$8*E110-F110+C110</f>
        <v>-9.800000000000205</v>
      </c>
      <c r="E110" s="12">
        <f>D109</f>
        <v>-2.1019297413715776E-13</v>
      </c>
      <c r="F110" s="12">
        <f>E109</f>
        <v>9.599999999999804</v>
      </c>
    </row>
    <row r="111" spans="1:6" ht="12.75" hidden="1" outlineLevel="1">
      <c r="A111">
        <v>97</v>
      </c>
      <c r="B111" s="11">
        <f>1/$B$1*A111</f>
        <v>0.012125</v>
      </c>
      <c r="C111" s="12">
        <f>$B$3*COS(2*PI()*$B$2*B111+$B$6/57.3)</f>
        <v>-0.1913880671464419</v>
      </c>
      <c r="D111" s="12">
        <f>$B$8*E111-F111+C111</f>
        <v>-18.947418647497916</v>
      </c>
      <c r="E111" s="12">
        <f>D110</f>
        <v>-9.800000000000205</v>
      </c>
      <c r="F111" s="12">
        <f>E110</f>
        <v>-2.1019297413715776E-13</v>
      </c>
    </row>
    <row r="112" spans="1:6" ht="12.75" hidden="1" outlineLevel="1">
      <c r="A112">
        <v>98</v>
      </c>
      <c r="B112" s="11">
        <f>1/$B$1*A112</f>
        <v>0.01225</v>
      </c>
      <c r="C112" s="12">
        <f>$B$3*COS(2*PI()*$B$2*B112+$B$6/57.3)</f>
        <v>-0.166293922460509</v>
      </c>
      <c r="D112" s="12">
        <f>$B$8*E112-F112+C112</f>
        <v>-26.629392246051044</v>
      </c>
      <c r="E112" s="12">
        <f>D111</f>
        <v>-18.947418647497916</v>
      </c>
      <c r="F112" s="12">
        <f>E111</f>
        <v>-9.800000000000205</v>
      </c>
    </row>
    <row r="113" spans="1:6" ht="12.75" hidden="1" outlineLevel="1">
      <c r="A113">
        <v>99</v>
      </c>
      <c r="B113" s="11">
        <f>1/$B$1*A113</f>
        <v>0.012375</v>
      </c>
      <c r="C113" s="12">
        <f>$B$3*COS(2*PI()*$B$2*B113+$B$6/57.3)</f>
        <v>-0.1268786568327292</v>
      </c>
      <c r="D113" s="12">
        <f>$B$8*E113-F113+C113</f>
        <v>-32.14493912189634</v>
      </c>
      <c r="E113" s="12">
        <f>D112</f>
        <v>-26.629392246051044</v>
      </c>
      <c r="F113" s="12">
        <f>E112</f>
        <v>-18.947418647497916</v>
      </c>
    </row>
    <row r="114" spans="1:6" ht="12.75" hidden="1" outlineLevel="1">
      <c r="A114">
        <v>100</v>
      </c>
      <c r="B114" s="11">
        <f>1/$B$1*A114</f>
        <v>0.0125</v>
      </c>
      <c r="C114" s="12">
        <f>$B$3*COS(2*PI()*$B$2*B114+$B$6/57.3)</f>
        <v>-0.07653668647301826</v>
      </c>
      <c r="D114" s="12">
        <f>$B$8*E114-F114+C114</f>
        <v>-34.968722111219776</v>
      </c>
      <c r="E114" s="12">
        <f>D113</f>
        <v>-32.14493912189634</v>
      </c>
      <c r="F114" s="12">
        <f>E113</f>
        <v>-26.629392246051044</v>
      </c>
    </row>
    <row r="115" spans="1:6" ht="12.75" hidden="1" outlineLevel="1">
      <c r="A115">
        <v>101</v>
      </c>
      <c r="B115" s="11">
        <f>1/$B$1*A115</f>
        <v>0.012625</v>
      </c>
      <c r="C115" s="12">
        <f>$B$3*COS(2*PI()*$B$2*B115+$B$6/57.3)</f>
        <v>-0.019603428065911935</v>
      </c>
      <c r="D115" s="12">
        <f>$B$8*E115-F115+C115</f>
        <v>-34.8006256606435</v>
      </c>
      <c r="E115" s="12">
        <f>D114</f>
        <v>-34.968722111219776</v>
      </c>
      <c r="F115" s="12">
        <f>E114</f>
        <v>-32.14493912189634</v>
      </c>
    </row>
    <row r="116" spans="1:6" ht="12.75" hidden="1" outlineLevel="1">
      <c r="A116">
        <v>102</v>
      </c>
      <c r="B116" s="11">
        <f>1/$B$1*A116</f>
        <v>0.012750000000000001</v>
      </c>
      <c r="C116" s="12">
        <f>$B$3*COS(2*PI()*$B$2*B116+$B$6/57.3)</f>
        <v>0.039018064403225645</v>
      </c>
      <c r="D116" s="12">
        <f>$B$8*E116-F116+C116</f>
        <v>-31.596504631151216</v>
      </c>
      <c r="E116" s="12">
        <f>D115</f>
        <v>-34.8006256606435</v>
      </c>
      <c r="F116" s="12">
        <f>E115</f>
        <v>-34.968722111219776</v>
      </c>
    </row>
    <row r="117" spans="1:6" ht="12.75" hidden="1" outlineLevel="1">
      <c r="A117">
        <v>103</v>
      </c>
      <c r="B117" s="11">
        <f>1/$B$1*A117</f>
        <v>0.012875000000000001</v>
      </c>
      <c r="C117" s="12">
        <f>$B$3*COS(2*PI()*$B$2*B117+$B$6/57.3)</f>
        <v>0.09427934736519998</v>
      </c>
      <c r="D117" s="12">
        <f>$B$8*E117-F117+C117</f>
        <v>-25.577034491387572</v>
      </c>
      <c r="E117" s="12">
        <f>D116</f>
        <v>-31.596504631151216</v>
      </c>
      <c r="F117" s="12">
        <f>E116</f>
        <v>-34.8006256606435</v>
      </c>
    </row>
    <row r="118" spans="1:6" ht="12.75" hidden="1" outlineLevel="1">
      <c r="A118">
        <v>104</v>
      </c>
      <c r="B118" s="11">
        <f>1/$B$1*A118</f>
        <v>0.013000000000000001</v>
      </c>
      <c r="C118" s="12">
        <f>$B$3*COS(2*PI()*$B$2*B118+$B$6/57.3)</f>
        <v>0.14142135623730973</v>
      </c>
      <c r="D118" s="12">
        <f>$B$8*E118-F118+C118</f>
        <v>-17.213465959056894</v>
      </c>
      <c r="E118" s="12">
        <f>D117</f>
        <v>-25.577034491387572</v>
      </c>
      <c r="F118" s="12">
        <f>E117</f>
        <v>-31.596504631151216</v>
      </c>
    </row>
    <row r="119" spans="1:6" ht="12.75" hidden="1" outlineLevel="1">
      <c r="A119">
        <v>105</v>
      </c>
      <c r="B119" s="11">
        <f>1/$B$1*A119</f>
        <v>0.013125</v>
      </c>
      <c r="C119" s="12">
        <f>$B$3*COS(2*PI()*$B$2*B119+$B$6/57.3)</f>
        <v>0.17638425286967074</v>
      </c>
      <c r="D119" s="12">
        <f>$B$8*E119-F119+C119</f>
        <v>-7.191101043692459</v>
      </c>
      <c r="E119" s="12">
        <f>D118</f>
        <v>-17.213465959056894</v>
      </c>
      <c r="F119" s="12">
        <f>E118</f>
        <v>-25.577034491387572</v>
      </c>
    </row>
    <row r="120" spans="1:6" ht="12.75" hidden="1" outlineLevel="1">
      <c r="A120">
        <v>106</v>
      </c>
      <c r="B120" s="11">
        <f>1/$B$1*A120</f>
        <v>0.01325</v>
      </c>
      <c r="C120" s="12">
        <f>$B$3*COS(2*PI()*$B$2*B120+$B$6/57.3)</f>
        <v>0.19615705608064593</v>
      </c>
      <c r="D120" s="12">
        <f>$B$8*E120-F120+C120</f>
        <v>3.646713721066942</v>
      </c>
      <c r="E120" s="12">
        <f>D119</f>
        <v>-7.191101043692459</v>
      </c>
      <c r="F120" s="12">
        <f>E119</f>
        <v>-17.213465959056894</v>
      </c>
    </row>
    <row r="121" spans="1:6" ht="12.75" hidden="1" outlineLevel="1">
      <c r="A121">
        <v>107</v>
      </c>
      <c r="B121" s="11">
        <f>1/$B$1*A121</f>
        <v>0.013375</v>
      </c>
      <c r="C121" s="12">
        <f>$B$3*COS(2*PI()*$B$2*B121+$B$6/57.3)</f>
        <v>0.1990369453344394</v>
      </c>
      <c r="D121" s="12">
        <f>$B$8*E121-F121+C121</f>
        <v>14.369512894141002</v>
      </c>
      <c r="E121" s="12">
        <f>D120</f>
        <v>3.646713721066942</v>
      </c>
      <c r="F121" s="12">
        <f>E120</f>
        <v>-7.191101043692459</v>
      </c>
    </row>
    <row r="122" spans="1:6" ht="12.75" hidden="1" outlineLevel="1">
      <c r="A122">
        <v>108</v>
      </c>
      <c r="B122" s="11">
        <f>1/$B$1*A122</f>
        <v>0.0135</v>
      </c>
      <c r="C122" s="12">
        <f>$B$3*COS(2*PI()*$B$2*B122+$B$6/57.3)</f>
        <v>0.18477590650225756</v>
      </c>
      <c r="D122" s="12">
        <f>$B$8*E122-F122+C122</f>
        <v>24.039595171890504</v>
      </c>
      <c r="E122" s="12">
        <f>D121</f>
        <v>14.369512894141002</v>
      </c>
      <c r="F122" s="12">
        <f>E121</f>
        <v>3.646713721066942</v>
      </c>
    </row>
    <row r="123" spans="1:6" ht="12.75" hidden="1" outlineLevel="1">
      <c r="A123">
        <v>109</v>
      </c>
      <c r="B123" s="11">
        <f>1/$B$1*A123</f>
        <v>0.013625</v>
      </c>
      <c r="C123" s="12">
        <f>$B$3*COS(2*PI()*$B$2*B123+$B$6/57.3)</f>
        <v>0.1546020906725474</v>
      </c>
      <c r="D123" s="12">
        <f>$B$8*E123-F123+C123</f>
        <v>31.794005745842114</v>
      </c>
      <c r="E123" s="12">
        <f>D122</f>
        <v>24.039595171890504</v>
      </c>
      <c r="F123" s="12">
        <f>E122</f>
        <v>14.369512894141002</v>
      </c>
    </row>
    <row r="124" spans="1:6" ht="12.75" hidden="1" outlineLevel="1">
      <c r="A124">
        <v>110</v>
      </c>
      <c r="B124" s="11">
        <f>1/$B$1*A124</f>
        <v>0.01375</v>
      </c>
      <c r="C124" s="12">
        <f>$B$3*COS(2*PI()*$B$2*B124+$B$6/57.3)</f>
        <v>0.11111404660392121</v>
      </c>
      <c r="D124" s="12">
        <f>$B$8*E124-F124+C124</f>
        <v>36.92145194010928</v>
      </c>
      <c r="E124" s="12">
        <f>D123</f>
        <v>31.794005745842114</v>
      </c>
      <c r="F124" s="12">
        <f>E123</f>
        <v>24.039595171890504</v>
      </c>
    </row>
    <row r="125" spans="1:6" ht="12.75" hidden="1" outlineLevel="1">
      <c r="A125">
        <v>111</v>
      </c>
      <c r="B125" s="11">
        <f>1/$B$1*A125</f>
        <v>0.013875</v>
      </c>
      <c r="C125" s="12">
        <f>$B$3*COS(2*PI()*$B$2*B125+$B$6/57.3)</f>
        <v>0.05805693545089287</v>
      </c>
      <c r="D125" s="12">
        <f>$B$8*E125-F125+C125</f>
        <v>38.927304420186346</v>
      </c>
      <c r="E125" s="12">
        <f>D124</f>
        <v>36.92145194010928</v>
      </c>
      <c r="F125" s="12">
        <f>E124</f>
        <v>31.794005745842114</v>
      </c>
    </row>
    <row r="126" spans="1:6" ht="12.75" hidden="1" outlineLevel="1">
      <c r="A126">
        <v>112</v>
      </c>
      <c r="B126" s="11">
        <f>1/$B$1*A126</f>
        <v>0.014</v>
      </c>
      <c r="C126" s="12">
        <f>$B$3*COS(2*PI()*$B$2*B126+$B$6/57.3)</f>
        <v>-9.810403357735087E-17</v>
      </c>
      <c r="D126" s="12">
        <f>$B$8*E126-F126+C126</f>
        <v>37.58076358189676</v>
      </c>
      <c r="E126" s="12">
        <f>D125</f>
        <v>38.927304420186346</v>
      </c>
      <c r="F126" s="12">
        <f>E125</f>
        <v>36.92145194010928</v>
      </c>
    </row>
    <row r="127" spans="1:6" ht="12.75" hidden="1" outlineLevel="1">
      <c r="A127">
        <v>113</v>
      </c>
      <c r="B127" s="11">
        <f>1/$B$1*A127</f>
        <v>0.014125</v>
      </c>
      <c r="C127" s="12">
        <f>$B$3*COS(2*PI()*$B$2*B127+$B$6/57.3)</f>
        <v>-0.05805693545089169</v>
      </c>
      <c r="D127" s="12">
        <f>$B$8*E127-F127+C127</f>
        <v>32.939735682628864</v>
      </c>
      <c r="E127" s="12">
        <f>D126</f>
        <v>37.58076358189676</v>
      </c>
      <c r="F127" s="12">
        <f>E126</f>
        <v>38.927304420186346</v>
      </c>
    </row>
    <row r="128" spans="1:6" ht="12.75" hidden="1" outlineLevel="1">
      <c r="A128">
        <v>114</v>
      </c>
      <c r="B128" s="11">
        <f>1/$B$1*A128</f>
        <v>0.01425</v>
      </c>
      <c r="C128" s="12">
        <f>$B$3*COS(2*PI()*$B$2*B128+$B$6/57.3)</f>
        <v>-0.1111140466039202</v>
      </c>
      <c r="D128" s="12">
        <f>$B$8*E128-F128+C128</f>
        <v>25.350845817629487</v>
      </c>
      <c r="E128" s="12">
        <f>D127</f>
        <v>32.939735682628864</v>
      </c>
      <c r="F128" s="12">
        <f>E127</f>
        <v>37.58076358189676</v>
      </c>
    </row>
    <row r="129" spans="1:6" ht="12.75" hidden="1" outlineLevel="1">
      <c r="A129">
        <v>115</v>
      </c>
      <c r="B129" s="11">
        <f>1/$B$1*A129</f>
        <v>0.014375</v>
      </c>
      <c r="C129" s="12">
        <f>$B$3*COS(2*PI()*$B$2*B129+$B$6/57.3)</f>
        <v>-0.15460209067254752</v>
      </c>
      <c r="D129" s="12">
        <f>$B$8*E129-F129+C129</f>
        <v>15.424156042334232</v>
      </c>
      <c r="E129" s="12">
        <f>D128</f>
        <v>25.350845817629487</v>
      </c>
      <c r="F129" s="12">
        <f>E128</f>
        <v>32.939735682628864</v>
      </c>
    </row>
    <row r="130" spans="1:6" ht="12.75" hidden="1" outlineLevel="1">
      <c r="A130">
        <v>116</v>
      </c>
      <c r="B130" s="11">
        <f>1/$B$1*A130</f>
        <v>0.0145</v>
      </c>
      <c r="C130" s="12">
        <f>$B$3*COS(2*PI()*$B$2*B130+$B$6/57.3)</f>
        <v>-0.1847759065022571</v>
      </c>
      <c r="D130" s="12">
        <f>$B$8*E130-F130+C130</f>
        <v>3.984372398942852</v>
      </c>
      <c r="E130" s="12">
        <f>D129</f>
        <v>15.424156042334232</v>
      </c>
      <c r="F130" s="12">
        <f>E129</f>
        <v>25.350845817629487</v>
      </c>
    </row>
    <row r="131" spans="1:6" ht="12.75" hidden="1" outlineLevel="1">
      <c r="A131">
        <v>117</v>
      </c>
      <c r="B131" s="11">
        <f>1/$B$1*A131</f>
        <v>0.014625</v>
      </c>
      <c r="C131" s="12">
        <f>$B$3*COS(2*PI()*$B$2*B131+$B$6/57.3)</f>
        <v>-0.19903694533443939</v>
      </c>
      <c r="D131" s="12">
        <f>$B$8*E131-F131+C131</f>
        <v>-7.997579665415634</v>
      </c>
      <c r="E131" s="12">
        <f>D130</f>
        <v>3.984372398942852</v>
      </c>
      <c r="F131" s="12">
        <f>E130</f>
        <v>15.424156042334232</v>
      </c>
    </row>
    <row r="132" spans="1:6" ht="12.75" hidden="1" outlineLevel="1">
      <c r="A132">
        <v>118</v>
      </c>
      <c r="B132" s="11">
        <f>1/$B$1*A132</f>
        <v>0.014750000000000001</v>
      </c>
      <c r="C132" s="12">
        <f>$B$3*COS(2*PI()*$B$2*B132+$B$6/57.3)</f>
        <v>-0.19615705608064604</v>
      </c>
      <c r="D132" s="12">
        <f>$B$8*E132-F132+C132</f>
        <v>-19.486942595159345</v>
      </c>
      <c r="E132" s="12">
        <f>D131</f>
        <v>-7.997579665415634</v>
      </c>
      <c r="F132" s="12">
        <f>E131</f>
        <v>3.984372398942852</v>
      </c>
    </row>
    <row r="133" spans="1:6" ht="12.75" hidden="1" outlineLevel="1">
      <c r="A133">
        <v>119</v>
      </c>
      <c r="B133" s="11">
        <f>1/$B$1*A133</f>
        <v>0.014875000000000001</v>
      </c>
      <c r="C133" s="12">
        <f>$B$3*COS(2*PI()*$B$2*B133+$B$6/57.3)</f>
        <v>-0.17638425286967063</v>
      </c>
      <c r="D133" s="12">
        <f>$B$8*E133-F133+C133</f>
        <v>-29.474487366266164</v>
      </c>
      <c r="E133" s="12">
        <f>D132</f>
        <v>-19.486942595159345</v>
      </c>
      <c r="F133" s="12">
        <f>E132</f>
        <v>-7.997579665415634</v>
      </c>
    </row>
    <row r="134" spans="1:6" ht="12.75" hidden="1" outlineLevel="1">
      <c r="A134">
        <v>120</v>
      </c>
      <c r="B134" s="11">
        <f>1/$B$1*A134</f>
        <v>0.015</v>
      </c>
      <c r="C134" s="12">
        <f>$B$3*COS(2*PI()*$B$2*B134+$B$6/57.3)</f>
        <v>-0.1414213562373096</v>
      </c>
      <c r="D134" s="12">
        <f>$B$8*E134-F134+C134</f>
        <v>-37.06513043269694</v>
      </c>
      <c r="E134" s="12">
        <f>D133</f>
        <v>-29.474487366266164</v>
      </c>
      <c r="F134" s="12">
        <f>E133</f>
        <v>-19.486942595159345</v>
      </c>
    </row>
    <row r="135" spans="1:6" ht="12.75" hidden="1" outlineLevel="1">
      <c r="A135">
        <v>121</v>
      </c>
      <c r="B135" s="11">
        <f>1/$B$1*A135</f>
        <v>0.015125</v>
      </c>
      <c r="C135" s="12">
        <f>$B$3*COS(2*PI()*$B$2*B135+$B$6/57.3)</f>
        <v>-0.09427934736520042</v>
      </c>
      <c r="D135" s="12">
        <f>$B$8*E135-F135+C135</f>
        <v>-41.55802870154528</v>
      </c>
      <c r="E135" s="12">
        <f>D134</f>
        <v>-37.06513043269694</v>
      </c>
      <c r="F135" s="12">
        <f>E134</f>
        <v>-29.474487366266164</v>
      </c>
    </row>
    <row r="136" spans="1:6" ht="12.75">
      <c r="A136">
        <v>122</v>
      </c>
      <c r="B136" s="11">
        <f>1/$B$1*A136</f>
        <v>0.01525</v>
      </c>
      <c r="C136" s="12">
        <f>$B$3*COS(2*PI()*$B$2*B136+$B$6/57.3)</f>
        <v>-0.039018064403226145</v>
      </c>
      <c r="D136" s="12">
        <f>$B$8*E136-F136+C136</f>
        <v>-42.51099550775731</v>
      </c>
      <c r="E136" s="12">
        <f>D135</f>
        <v>-41.55802870154528</v>
      </c>
      <c r="F136" s="12">
        <f>E135</f>
        <v>-37.06513043269694</v>
      </c>
    </row>
    <row r="137" spans="1:6" ht="12.75">
      <c r="A137">
        <v>123</v>
      </c>
      <c r="B137" s="11">
        <f>1/$B$1*A137</f>
        <v>0.015375</v>
      </c>
      <c r="C137" s="12">
        <f>$B$3*COS(2*PI()*$B$2*B137+$B$6/57.3)</f>
        <v>0.01960342806591213</v>
      </c>
      <c r="D137" s="12">
        <f>$B$8*E137-F137+C137</f>
        <v>-39.7833404973962</v>
      </c>
      <c r="E137" s="12">
        <f>D136</f>
        <v>-42.51099550775731</v>
      </c>
      <c r="F137" s="12">
        <f>E136</f>
        <v>-41.55802870154528</v>
      </c>
    </row>
    <row r="138" spans="1:6" ht="12.75">
      <c r="A138">
        <v>124</v>
      </c>
      <c r="B138" s="11">
        <f>1/$B$1*A138</f>
        <v>0.0155</v>
      </c>
      <c r="C138" s="12">
        <f>$B$3*COS(2*PI()*$B$2*B138+$B$6/57.3)</f>
        <v>0.07653668647301712</v>
      </c>
      <c r="D138" s="12">
        <f>$B$8*E138-F138+C138</f>
        <v>-33.553034230023876</v>
      </c>
      <c r="E138" s="12">
        <f>D137</f>
        <v>-39.7833404973962</v>
      </c>
      <c r="F138" s="12">
        <f>E137</f>
        <v>-42.51099550775731</v>
      </c>
    </row>
    <row r="139" spans="1:6" ht="12.75">
      <c r="A139">
        <v>125</v>
      </c>
      <c r="B139" s="11">
        <f>1/$B$1*A139</f>
        <v>0.015625</v>
      </c>
      <c r="C139" s="12">
        <f>$B$3*COS(2*PI()*$B$2*B139+$B$6/57.3)</f>
        <v>0.12687865683272878</v>
      </c>
      <c r="D139" s="12">
        <f>$B$8*E139-F139+C139</f>
        <v>-24.306284527597747</v>
      </c>
      <c r="E139" s="12">
        <f>D138</f>
        <v>-33.553034230023876</v>
      </c>
      <c r="F139" s="12">
        <f>E138</f>
        <v>-39.7833404973962</v>
      </c>
    </row>
    <row r="140" spans="1:6" ht="12.75">
      <c r="A140">
        <v>126</v>
      </c>
      <c r="B140" s="11">
        <f>1/$B$1*A140</f>
        <v>0.01575</v>
      </c>
      <c r="C140" s="12">
        <f>$B$3*COS(2*PI()*$B$2*B140+$B$6/57.3)</f>
        <v>0.1662939224605091</v>
      </c>
      <c r="D140" s="12">
        <f>$B$8*E140-F140+C140</f>
        <v>-12.799999999999573</v>
      </c>
      <c r="E140" s="12">
        <f>D139</f>
        <v>-24.306284527597747</v>
      </c>
      <c r="F140" s="12">
        <f>E139</f>
        <v>-33.553034230023876</v>
      </c>
    </row>
    <row r="141" spans="1:6" ht="12.75">
      <c r="A141" s="3">
        <v>127</v>
      </c>
      <c r="B141" s="13">
        <f>1/$B$1*A141</f>
        <v>0.015875</v>
      </c>
      <c r="C141" s="14">
        <f>$B$3*COS(2*PI()*$B$2*B141+$B$6/57.3)</f>
        <v>0.19138806714644155</v>
      </c>
      <c r="D141" s="14">
        <f>$B$8*E141-F141+C141</f>
        <v>4.586608870482678E-13</v>
      </c>
      <c r="E141" s="14">
        <f>D140</f>
        <v>-12.799999999999573</v>
      </c>
      <c r="F141" s="14">
        <f>E140</f>
        <v>-24.306284527597747</v>
      </c>
    </row>
    <row r="142" spans="1:6" ht="12.75">
      <c r="A142" s="4">
        <v>128</v>
      </c>
      <c r="B142" s="15">
        <f>1/$B$1*A142</f>
        <v>0.016</v>
      </c>
      <c r="C142" s="16">
        <f>$B$3*COS(2*PI()*$B$2*B142+$B$6/57.3)</f>
        <v>0.2</v>
      </c>
      <c r="D142" s="16">
        <f>$B$8*E142-F142+C142</f>
        <v>13.00000000000045</v>
      </c>
      <c r="E142" s="16">
        <f>D141</f>
        <v>4.586608870482678E-13</v>
      </c>
      <c r="F142" s="16">
        <f>E141</f>
        <v>-12.799999999999573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Poppo</dc:creator>
  <cp:keywords/>
  <dc:description/>
  <cp:lastModifiedBy/>
  <dcterms:created xsi:type="dcterms:W3CDTF">2008-09-02T18:52:40Z</dcterms:created>
  <cp:category/>
  <cp:version/>
  <cp:contentType/>
  <cp:contentStatus/>
</cp:coreProperties>
</file>